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乡村振兴\整合方案\年初方案（3.9）\"/>
    </mc:Choice>
  </mc:AlternateContent>
  <bookViews>
    <workbookView xWindow="0" yWindow="0" windowWidth="28800" windowHeight="12540" activeTab="1"/>
  </bookViews>
  <sheets>
    <sheet name="附件1" sheetId="20" r:id="rId1"/>
    <sheet name="附件2" sheetId="21" r:id="rId2"/>
    <sheet name="附件3" sheetId="2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??????" localSheetId="1">#REF!</definedName>
    <definedName name="_??????">#REF!</definedName>
    <definedName name="___?" localSheetId="1">#REF!</definedName>
    <definedName name="___?">#REF!</definedName>
    <definedName name="_21114" localSheetId="1">#REF!</definedName>
    <definedName name="_21114">#REF!</definedName>
    <definedName name="_Fill" localSheetId="1">#REF!</definedName>
    <definedName name="_Fill">#REF!</definedName>
    <definedName name="_xlnm._FilterDatabase" localSheetId="1" hidden="1">附件2!$A$7:$AO$9</definedName>
    <definedName name="_Order1">255</definedName>
    <definedName name="_Order2">255</definedName>
    <definedName name="a" localSheetId="1">#REF!</definedName>
    <definedName name="a">#REF!</definedName>
    <definedName name="aa" localSheetId="1">#REF!</definedName>
    <definedName name="aa">#REF!</definedName>
    <definedName name="as">#N/A</definedName>
    <definedName name="cost" localSheetId="1">#REF!</definedName>
    <definedName name="cost">#REF!</definedName>
    <definedName name="data" localSheetId="1">#REF!</definedName>
    <definedName name="data">#REF!</definedName>
    <definedName name="_xlnm.Database" localSheetId="1" hidden="1">#REF!</definedName>
    <definedName name="_xlnm.Database" hidden="1">#REF!</definedName>
    <definedName name="database2" localSheetId="1">#REF!</definedName>
    <definedName name="database2">#REF!</definedName>
    <definedName name="database3" localSheetId="1">#REF!</definedName>
    <definedName name="database3">#REF!</definedName>
    <definedName name="dss" localSheetId="1">#REF!</definedName>
    <definedName name="dss">#REF!</definedName>
    <definedName name="E206." localSheetId="1">#REF!</definedName>
    <definedName name="E206.">#REF!</definedName>
    <definedName name="eee" localSheetId="1">#REF!</definedName>
    <definedName name="eee">#REF!</definedName>
    <definedName name="eve" localSheetId="1">#REF!</definedName>
    <definedName name="eve">#REF!</definedName>
    <definedName name="fff" localSheetId="1">#REF!</definedName>
    <definedName name="fff">#REF!</definedName>
    <definedName name="gxxe2003">[1]P1012001!$A$6:$E$117</definedName>
    <definedName name="gxxe20032">[1]P1012001!$A$6:$E$117</definedName>
    <definedName name="hhhh" localSheetId="1">#REF!</definedName>
    <definedName name="hhhh">#REF!</definedName>
    <definedName name="HWSheet">1</definedName>
    <definedName name="kkkk" localSheetId="1">#REF!</definedName>
    <definedName name="kkkk">#REF!</definedName>
    <definedName name="Module.Prix_SMC">#N/A</definedName>
    <definedName name="PRCGAAP" localSheetId="1">#REF!</definedName>
    <definedName name="PRCGAAP">#REF!</definedName>
    <definedName name="PRCGAAP2" localSheetId="1">#REF!</definedName>
    <definedName name="PRCGAAP2">#REF!</definedName>
    <definedName name="_xlnm.Print_Area" localSheetId="0">附件1!$A$1:$I$61</definedName>
    <definedName name="_xlnm.Print_Area" localSheetId="1">附件2!$A$1:$AO$156</definedName>
    <definedName name="Print_Area_MI" localSheetId="1">#REF!</definedName>
    <definedName name="Print_Area_MI">#REF!</definedName>
    <definedName name="_xlnm.Print_Titles" localSheetId="0">附件1!$2:$5</definedName>
    <definedName name="_xlnm.Print_Titles" localSheetId="1">附件2!$2:$4</definedName>
    <definedName name="rrrr" localSheetId="1">#REF!</definedName>
    <definedName name="rrrr">#REF!</definedName>
    <definedName name="s" localSheetId="1">#REF!</definedName>
    <definedName name="s">#REF!</definedName>
    <definedName name="sfeggsafasfas" localSheetId="1">#REF!</definedName>
    <definedName name="sfeggsafasfas">#REF!</definedName>
    <definedName name="ss" localSheetId="1">#REF!</definedName>
    <definedName name="ss">#REF!</definedName>
    <definedName name="ttt" localSheetId="1">#REF!</definedName>
    <definedName name="ttt">#REF!</definedName>
    <definedName name="tttt" localSheetId="1">#REF!</definedName>
    <definedName name="tttt">#REF!</definedName>
    <definedName name="UFPcy" localSheetId="1">#REF!</definedName>
    <definedName name="UFPcy">#REF!</definedName>
    <definedName name="UFPkcsp" localSheetId="1">#REF!</definedName>
    <definedName name="UFPkcsp">#REF!</definedName>
    <definedName name="UFPrn20031228144214" localSheetId="1">[2]主营业务成本明细表!#REF!</definedName>
    <definedName name="UFPrn20031228144214">[2]主营业务成本明细表!#REF!</definedName>
    <definedName name="UFPyt" localSheetId="1">#REF!</definedName>
    <definedName name="UFPyt">#REF!</definedName>
    <definedName name="Work_Program_By_Area_List" localSheetId="1">#REF!</definedName>
    <definedName name="Work_Program_By_Area_List">#REF!</definedName>
    <definedName name="www" localSheetId="1">#REF!</definedName>
    <definedName name="www">#REF!</definedName>
    <definedName name="yyyy" localSheetId="1">#REF!</definedName>
    <definedName name="yyyy">#REF!</definedName>
    <definedName name="本级标准收入2004年">[3]本年收入合计!$E$4:$E$184</definedName>
    <definedName name="拨款汇总_合计" localSheetId="1">SUM(#REF!)</definedName>
    <definedName name="拨款汇总_合计">SUM(#REF!)</definedName>
    <definedName name="财力" localSheetId="1">#REF!</definedName>
    <definedName name="财力">#REF!</definedName>
    <definedName name="财政供养人员增幅2004年">[4]财政供养人员增幅!$E$6</definedName>
    <definedName name="财政供养人员增幅2004年分县">[4]财政供养人员增幅!$E$4:$E$184</definedName>
    <definedName name="村级标准支出">[5]村级支出!$E$4:$E$184</definedName>
    <definedName name="大多数">[6]Sheet2!$A$15</definedName>
    <definedName name="大幅度" localSheetId="1">#REF!</definedName>
    <definedName name="大幅度">#REF!</definedName>
    <definedName name="地区名称" localSheetId="1">#REF!</definedName>
    <definedName name="地区名称">#REF!</definedName>
    <definedName name="第二产业分县2003年">[7]GDP!$G$4:$G$184</definedName>
    <definedName name="第二产业合计2003年">[7]GDP!$G$4</definedName>
    <definedName name="第三产业分县2003年">[7]GDP!$H$4:$H$184</definedName>
    <definedName name="第三产业合计2003年">[7]GDP!$H$4</definedName>
    <definedName name="耕地占用税分县2003年">[8]一般预算收入!$U$4:$U$184</definedName>
    <definedName name="耕地占用税合计2003年">[8]一般预算收入!$U$4</definedName>
    <definedName name="工商税收2004年">[9]工商税收!$S$4:$S$184</definedName>
    <definedName name="工商税收合计2004年">[9]工商税收!$S$4</definedName>
    <definedName name="公检法司部门编制数">[10]公检法司编制!$E$4:$E$184</definedName>
    <definedName name="公用标准支出">[11]合计!$E$4:$E$184</definedName>
    <definedName name="行政管理部门编制数">[10]行政编制!$E$4:$E$184</definedName>
    <definedName name="合计" localSheetId="1">#REF!</definedName>
    <definedName name="合计">#REF!</definedName>
    <definedName name="汇率" localSheetId="1">#REF!</definedName>
    <definedName name="汇率">#REF!</definedName>
    <definedName name="科目编码">[12]编码!$A$2:$A$145</definedName>
    <definedName name="年初短期投资" localSheetId="1">#REF!</definedName>
    <definedName name="年初短期投资">#REF!</definedName>
    <definedName name="年初货币资金" localSheetId="1">#REF!</definedName>
    <definedName name="年初货币资金">#REF!</definedName>
    <definedName name="年初应收票据" localSheetId="1">#REF!</definedName>
    <definedName name="年初应收票据">#REF!</definedName>
    <definedName name="农业人口2003年">[13]农业人口!$E$4:$E$184</definedName>
    <definedName name="农业税分县2003年">[8]一般预算收入!$S$4:$S$184</definedName>
    <definedName name="农业税合计2003年">[8]一般预算收入!$S$4</definedName>
    <definedName name="农业特产税分县2003年">[8]一般预算收入!$T$4:$T$184</definedName>
    <definedName name="农业特产税合计2003年">[8]一般预算收入!$T$4</definedName>
    <definedName name="农业用地面积">[14]农业用地!$E$4:$E$184</definedName>
    <definedName name="契税分县2003年">[8]一般预算收入!$V$4:$V$184</definedName>
    <definedName name="契税合计2003年">[8]一般预算收入!$V$4</definedName>
    <definedName name="全额差额比例" localSheetId="1">#REF!</definedName>
    <definedName name="全额差额比例">#REF!</definedName>
    <definedName name="人员标准支出">[15]人员支出!$E$4:$E$184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 localSheetId="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[16]事业发展!$E$4:$E$184</definedName>
    <definedName name="是" localSheetId="1">#REF!</definedName>
    <definedName name="是">#REF!</definedName>
    <definedName name="位次d" localSheetId="1">#REF!</definedName>
    <definedName name="位次d">#REF!</definedName>
    <definedName name="乡镇个数">[17]行政区划!$D$6:$D$184</definedName>
    <definedName name="性别">[18]基础编码!$H$2:$H$3</definedName>
    <definedName name="学历">[18]基础编码!$S$2:$S$9</definedName>
    <definedName name="一般预算收入2002年">'[19]2002年一般预算收入'!$AC$4:$AC$184</definedName>
    <definedName name="一般预算收入2003年">[8]一般预算收入!$AD$4:$AD$184</definedName>
    <definedName name="一般预算收入合计2003年">[8]一般预算收入!$AC$4</definedName>
    <definedName name="支出">[20]P1012001!$A$6:$E$117</definedName>
    <definedName name="职务级别">[21]行政机构人员信息!$K$5</definedName>
    <definedName name="中国" localSheetId="1">#REF!</definedName>
    <definedName name="中国">#REF!</definedName>
    <definedName name="中小学生人数2003年">[22]中小学生!$E$4:$E$184</definedName>
    <definedName name="总人口2003年">[23]总人口!$E$4:$E$184</definedName>
    <definedName name="전" localSheetId="1">#REF!</definedName>
    <definedName name="전">#REF!</definedName>
    <definedName name="주택사업본부" localSheetId="1">#REF!</definedName>
    <definedName name="주택사업본부">#REF!</definedName>
    <definedName name="철구사업본부" localSheetId="1">#REF!</definedName>
    <definedName name="철구사업본부">#REF!</definedName>
  </definedNames>
  <calcPr calcId="162913"/>
</workbook>
</file>

<file path=xl/calcChain.xml><?xml version="1.0" encoding="utf-8"?>
<calcChain xmlns="http://schemas.openxmlformats.org/spreadsheetml/2006/main">
  <c r="H89" i="21" l="1"/>
  <c r="H88" i="21" s="1"/>
  <c r="I89" i="21"/>
  <c r="G89" i="21"/>
  <c r="G88" i="21" s="1"/>
  <c r="H37" i="21"/>
  <c r="I37" i="21"/>
  <c r="G37" i="21"/>
  <c r="H80" i="21"/>
  <c r="I80" i="21"/>
  <c r="G80" i="21"/>
  <c r="H139" i="21"/>
  <c r="H138" i="21" s="1"/>
  <c r="I139" i="21"/>
  <c r="I138" i="21" s="1"/>
  <c r="G139" i="21"/>
  <c r="G138" i="21" s="1"/>
  <c r="I88" i="21"/>
  <c r="G7" i="21" l="1"/>
  <c r="I7" i="21"/>
  <c r="H7" i="21"/>
  <c r="H6" i="21" s="1"/>
  <c r="I6" i="21"/>
  <c r="G6" i="21"/>
  <c r="I9" i="20" l="1"/>
  <c r="I20" i="20"/>
  <c r="I21" i="20"/>
  <c r="I22" i="20"/>
  <c r="I24" i="20"/>
  <c r="I27" i="20"/>
  <c r="I41" i="20"/>
  <c r="I42" i="20"/>
  <c r="I48" i="20"/>
  <c r="I50" i="20"/>
  <c r="I52" i="20"/>
  <c r="I8" i="20"/>
  <c r="H6" i="20"/>
  <c r="H7" i="20"/>
  <c r="F6" i="20" l="1"/>
  <c r="F41" i="20"/>
  <c r="F22" i="20"/>
  <c r="F7" i="20" s="1"/>
</calcChain>
</file>

<file path=xl/sharedStrings.xml><?xml version="1.0" encoding="utf-8"?>
<sst xmlns="http://schemas.openxmlformats.org/spreadsheetml/2006/main" count="1297" uniqueCount="527">
  <si>
    <t>单位：万元</t>
  </si>
  <si>
    <t>序号</t>
  </si>
  <si>
    <t>财政资金名称</t>
  </si>
  <si>
    <t>纳入统筹整合资金的总规模</t>
  </si>
  <si>
    <t>计划整合
规模</t>
  </si>
  <si>
    <t>占比</t>
  </si>
  <si>
    <t>资金规模</t>
  </si>
  <si>
    <t>对应文号</t>
  </si>
  <si>
    <t>合计</t>
  </si>
  <si>
    <t>中央财政合计</t>
  </si>
  <si>
    <t>中央财政衔接推进乡村振兴补助资金</t>
  </si>
  <si>
    <t>水利发展资金</t>
  </si>
  <si>
    <t>农业生产发展资金</t>
  </si>
  <si>
    <t>总规模(A,包含该项资金的全部支出方向)</t>
  </si>
  <si>
    <t>其中（B）:</t>
  </si>
  <si>
    <t>★耕地地力保护补贴(B1)</t>
  </si>
  <si>
    <t>★农机购置补贴(B2)</t>
  </si>
  <si>
    <t>★支持适度规模经营（农业信贷担保体系建设运营）(B3)</t>
  </si>
  <si>
    <t>★有机肥替代(B4)</t>
  </si>
  <si>
    <t>★农机深耕深松(B5)</t>
  </si>
  <si>
    <t>★良种良法部分(B6)</t>
  </si>
  <si>
    <t>★产业乡村强县示范行动(B7)</t>
  </si>
  <si>
    <t>★现代农业产业园(B8)</t>
  </si>
  <si>
    <t>扣除B后的资金规模（C=A-B）</t>
  </si>
  <si>
    <t>林业改革发展资金</t>
  </si>
  <si>
    <t>其中（B）：★森林资源管护和相关试点资金</t>
  </si>
  <si>
    <t>农田建设补助资金</t>
  </si>
  <si>
    <t>农村综合改革转移支付</t>
  </si>
  <si>
    <t>林业草原生态保护恢复资金（草原生态修复治理补助部分）</t>
  </si>
  <si>
    <t>农村环境整治资金</t>
  </si>
  <si>
    <t>车辆购置税收入补助地方用于一般公路建设项目资金（支持农村公路部分）</t>
  </si>
  <si>
    <t>农村危房改造补助资金（农村危房改造部分）</t>
  </si>
  <si>
    <t>中央专项彩票公益金支持欠发达革命老区乡村振兴资金</t>
  </si>
  <si>
    <t>常规产粮大县奖励资金</t>
  </si>
  <si>
    <t>生猪（牛羊）调出大县奖励资金（省级统筹部分）</t>
  </si>
  <si>
    <t>农业资源及生态保护补助资金（对农民的直接补贴、东北黑土地保护及保护性耕作、畜禽粪污资源化利用、轮作休耕、长江禁捕除外）</t>
  </si>
  <si>
    <t>旅游发展基金</t>
  </si>
  <si>
    <t>中央预算内投资用于“三农”建设部分（不包括国家水网骨干工程、饮水安全保障工程、气象基础设施、农村电网巩固提升工程、生态保护和修复方面的支出）</t>
  </si>
  <si>
    <t>小  计</t>
  </si>
  <si>
    <t>①</t>
  </si>
  <si>
    <t>②</t>
  </si>
  <si>
    <t>③</t>
  </si>
  <si>
    <t>④</t>
  </si>
  <si>
    <t>⑤</t>
  </si>
  <si>
    <t>⑥</t>
  </si>
  <si>
    <t>二</t>
  </si>
  <si>
    <t>省级财政资金小计</t>
  </si>
  <si>
    <t>省级财政衔接推进乡村振兴补助资金</t>
  </si>
  <si>
    <t>“两州一市”省级资金</t>
  </si>
  <si>
    <t>少数民族发展省级资金</t>
  </si>
  <si>
    <t>以工代赈省级资金</t>
  </si>
  <si>
    <t>省级水利发展资金</t>
  </si>
  <si>
    <t>农田建设补助专项资金</t>
  </si>
  <si>
    <t>农村综合改革专项补助资金</t>
  </si>
  <si>
    <t>耕地质量保护与提升补助资金</t>
  </si>
  <si>
    <t>林业草原资源保护与发展专项资金（①防沙治沙②林业草原科技创新与合作）</t>
  </si>
  <si>
    <t>草原生态修复治理资金</t>
  </si>
  <si>
    <t>土地整治等补助资金</t>
  </si>
  <si>
    <t>农村危房改造省级资金</t>
  </si>
  <si>
    <t>三</t>
  </si>
  <si>
    <t>市级财政资金小计</t>
  </si>
  <si>
    <t>市级财政衔接推进乡村振兴补助资金</t>
  </si>
  <si>
    <t>…     …</t>
  </si>
  <si>
    <t>四</t>
  </si>
  <si>
    <t>县级财政资金小计</t>
  </si>
  <si>
    <t>县级财政衔接推进乡村振兴补助资金</t>
  </si>
  <si>
    <t>说明：★不予整合</t>
  </si>
  <si>
    <t>附件2</t>
    <phoneticPr fontId="10" type="noConversion"/>
  </si>
  <si>
    <t>2023年统筹整合财政涉农资金项目计划表</t>
    <phoneticPr fontId="10" type="noConversion"/>
  </si>
  <si>
    <t>项目名称</t>
  </si>
  <si>
    <t>建设
性质（新建或续建）</t>
  </si>
  <si>
    <t>建设起
止年限</t>
  </si>
  <si>
    <t>建设
地点（以乡镇为单位细化到村）</t>
  </si>
  <si>
    <t>建设内容</t>
  </si>
  <si>
    <t>投资规模及资金来源</t>
  </si>
  <si>
    <t>中央、省级资金来源及文号</t>
  </si>
  <si>
    <t>绩效目标</t>
  </si>
  <si>
    <t>项目主管单位</t>
  </si>
  <si>
    <t>项目实施单位</t>
  </si>
  <si>
    <t>批复
文号</t>
  </si>
  <si>
    <t>备注</t>
  </si>
  <si>
    <t>中央
资金</t>
  </si>
  <si>
    <t>省级
资金</t>
  </si>
  <si>
    <t>市级
资金</t>
  </si>
  <si>
    <t>县级
资金</t>
  </si>
  <si>
    <t>利益联结机制</t>
    <phoneticPr fontId="10" type="noConversion"/>
  </si>
  <si>
    <t>受益
村数
(个)</t>
  </si>
  <si>
    <t>受益户数
(万户)</t>
  </si>
  <si>
    <t>受益人数
(万人)</t>
  </si>
  <si>
    <t>单位名称</t>
  </si>
  <si>
    <t>责任人</t>
  </si>
  <si>
    <t>是否为“三年倍增”行动计划</t>
    <phoneticPr fontId="10" type="noConversion"/>
  </si>
  <si>
    <t>项目前期相关的会议纪要、村两委或村民代表大会留档资料（两上两下）</t>
  </si>
  <si>
    <t>项目的村申报及公示资料</t>
  </si>
  <si>
    <t>项目的乡审核及公示资料</t>
  </si>
  <si>
    <t>项目的县审定及公示资料</t>
  </si>
  <si>
    <t>项目的立项申请、立项批复、立项报告、项目审查意见书及批复</t>
  </si>
  <si>
    <t>资金到位通知书</t>
  </si>
  <si>
    <t>项目启动会议纪要</t>
  </si>
  <si>
    <t>项目启动通知书</t>
  </si>
  <si>
    <t>目标责任书（县乡村振兴局、县财政局、乡村振兴领导小组批复的单位签定）</t>
  </si>
  <si>
    <t>廉政建设承诺书（乡村振兴领导小组批复单位)</t>
  </si>
  <si>
    <t>施工许可证、乡村规划许可证、住建规划部门选址意见、国土部门用地预审意见、建设项目环境影响登记表等）</t>
  </si>
  <si>
    <t>打×项备注说明情况</t>
  </si>
  <si>
    <t>脱贫村</t>
  </si>
  <si>
    <t>其他村</t>
  </si>
  <si>
    <t>小计</t>
  </si>
  <si>
    <t>脱贫户（含监测对象）</t>
  </si>
  <si>
    <t>其他农户</t>
  </si>
  <si>
    <t>脱贫人口人数（含监测对象）</t>
  </si>
  <si>
    <t>其他人口人数</t>
  </si>
  <si>
    <t>合        计</t>
  </si>
  <si>
    <t>一</t>
  </si>
  <si>
    <t>农村产业发展方面</t>
  </si>
  <si>
    <t>（一）种植业</t>
  </si>
  <si>
    <t>1.到户产业项目</t>
  </si>
  <si>
    <t>...</t>
  </si>
  <si>
    <t>2.现代农业产业园</t>
  </si>
  <si>
    <t>3.良种繁育基地建设</t>
  </si>
  <si>
    <t>4.绿色标准化种植基地建设</t>
  </si>
  <si>
    <t>5.绿色生产技术推广及科技支撑</t>
  </si>
  <si>
    <t>6.新型经营主体培育</t>
  </si>
  <si>
    <t>7.农产品加工、储藏</t>
  </si>
  <si>
    <t>8.品牌培育与产销对接</t>
  </si>
  <si>
    <t>9.农机具购置补贴&lt;国家农机具购置补贴名录外的农机具&gt;</t>
  </si>
  <si>
    <t>10.林果产业（林改）</t>
    <phoneticPr fontId="10" type="noConversion"/>
  </si>
  <si>
    <t>11.社会化服务体系建设</t>
  </si>
  <si>
    <t>12.农村综合改革（1）-产业发展&lt;含村集体经济等&gt;</t>
  </si>
  <si>
    <t>13.其他</t>
  </si>
  <si>
    <t>14.配套基础设施（明确具体产业类型）</t>
    <phoneticPr fontId="10" type="noConversion"/>
  </si>
  <si>
    <t>(二)养殖业</t>
  </si>
  <si>
    <t>3.饲草产业</t>
  </si>
  <si>
    <t>4.畜禽良种繁育体系建设</t>
  </si>
  <si>
    <t>5.绿色标准化养殖基地建设</t>
  </si>
  <si>
    <t>6.绿色生产技术推广及科技支撑</t>
  </si>
  <si>
    <t>7.新型经营主体培育</t>
  </si>
  <si>
    <t>8.畜禽交易市场、屠宰加工及冷链体系</t>
  </si>
  <si>
    <t>9.品牌培育与产销对接</t>
  </si>
  <si>
    <t>10.社会化服务体系建设</t>
  </si>
  <si>
    <t>11.农村综合改革②-产业发展&lt;含村集体经济等&gt;</t>
  </si>
  <si>
    <t>12.农机具购置补贴&lt;国家农机具购置补贴名录外的农机具&gt;</t>
  </si>
  <si>
    <t>…</t>
    <phoneticPr fontId="10" type="noConversion"/>
  </si>
  <si>
    <t>（三）光伏产业</t>
    <phoneticPr fontId="10" type="noConversion"/>
  </si>
  <si>
    <t>（四）民族特色、地域特色手工业</t>
    <phoneticPr fontId="10" type="noConversion"/>
  </si>
  <si>
    <t>（五）小额信贷贴息</t>
    <phoneticPr fontId="10" type="noConversion"/>
  </si>
  <si>
    <t>（六）新型经营主体贷款贴息</t>
    <phoneticPr fontId="10" type="noConversion"/>
  </si>
  <si>
    <t>（七）休闲农业与乡村旅游</t>
    <phoneticPr fontId="10" type="noConversion"/>
  </si>
  <si>
    <t>1.乡村旅游——产业发展</t>
    <phoneticPr fontId="10" type="noConversion"/>
  </si>
  <si>
    <t>2.乡村旅游——配套基础设施</t>
    <phoneticPr fontId="10" type="noConversion"/>
  </si>
  <si>
    <t>（八）其他</t>
    <phoneticPr fontId="10" type="noConversion"/>
  </si>
  <si>
    <t>农村基础设施建设方面</t>
  </si>
  <si>
    <t>（一）农村公路</t>
  </si>
  <si>
    <t>（二）农村水利设施</t>
  </si>
  <si>
    <t>（三）农田水利建设</t>
  </si>
  <si>
    <t>（四）饮水安全</t>
  </si>
  <si>
    <t>（五）农田建设（高标准农田）</t>
  </si>
  <si>
    <t>（六）林业草原生态保护恢复</t>
  </si>
  <si>
    <t>（七）林业改革发展&lt;不含林业资源管护和相关试点资金&gt;</t>
  </si>
  <si>
    <t>（八）农村环境整治&lt;农村人居环境整治&gt;</t>
  </si>
  <si>
    <t>（九）危房改造（农村抗震房改造）</t>
  </si>
  <si>
    <t>（十）农村综合改革③-基础设施建设方面</t>
  </si>
  <si>
    <t>（十一）农业资源及生态保护&lt;对农民的直接补贴除外&gt;</t>
  </si>
  <si>
    <t>（十二）易地扶贫搬迁集中安置区“一站式”社区综合服务建设</t>
  </si>
  <si>
    <t>（十三）易地扶贫搬迁贷款贴息</t>
  </si>
  <si>
    <t>（十四）民族特色村寨试点</t>
  </si>
  <si>
    <t>（十五）村庄规划编制</t>
    <phoneticPr fontId="10" type="noConversion"/>
  </si>
  <si>
    <t>（十六）其他（请注明）</t>
    <phoneticPr fontId="10" type="noConversion"/>
  </si>
  <si>
    <t>其他方面</t>
    <phoneticPr fontId="10" type="noConversion"/>
  </si>
  <si>
    <t>（一）就业</t>
    <phoneticPr fontId="10" type="noConversion"/>
  </si>
  <si>
    <t>1.跨省就业一次性往返交通补助</t>
    <phoneticPr fontId="10" type="noConversion"/>
  </si>
  <si>
    <t>2.就业工厂吸纳省内劳动力补助</t>
    <phoneticPr fontId="10" type="noConversion"/>
  </si>
  <si>
    <t>3.就业培训</t>
    <phoneticPr fontId="10" type="noConversion"/>
  </si>
  <si>
    <t>4.公益性岗位</t>
    <phoneticPr fontId="10" type="noConversion"/>
  </si>
  <si>
    <t>5.雨露计划职业教育</t>
    <phoneticPr fontId="10" type="noConversion"/>
  </si>
  <si>
    <t>（二）致富带头人（高素质农民培训）</t>
    <phoneticPr fontId="10" type="noConversion"/>
  </si>
  <si>
    <t>（三）农业技术培训</t>
    <phoneticPr fontId="10" type="noConversion"/>
  </si>
  <si>
    <t>（四）困难群众饮用低氟边销茶</t>
    <phoneticPr fontId="10" type="noConversion"/>
  </si>
  <si>
    <t>2023年甘肃省统筹整合资金规模测算数据统计表</t>
    <phoneticPr fontId="10" type="noConversion"/>
  </si>
  <si>
    <t>单位：万元、%</t>
  </si>
  <si>
    <t>县区</t>
  </si>
  <si>
    <t>2023年中省资金下达数（截至2023年2月25日）</t>
    <phoneticPr fontId="10" type="noConversion"/>
  </si>
  <si>
    <t>2023年统筹整合资金规模</t>
    <phoneticPr fontId="10" type="noConversion"/>
  </si>
  <si>
    <t>农村基础设施</t>
  </si>
  <si>
    <t>其他</t>
  </si>
  <si>
    <t>跨科目整合资金</t>
  </si>
  <si>
    <t>占比（%）</t>
  </si>
  <si>
    <t>（58国家脱贫县中央和省级资金整合比例不得低于2023年截至目前下拨资金的80%以上，28个其他县不得低于2023年截至目前下拨资金的70%以上）</t>
    <phoneticPr fontId="10" type="noConversion"/>
  </si>
  <si>
    <t>市级整合资金</t>
  </si>
  <si>
    <t>县级整合资金</t>
  </si>
  <si>
    <t>中央</t>
  </si>
  <si>
    <t>省级</t>
  </si>
  <si>
    <t>中省市县四级资金小计</t>
  </si>
  <si>
    <t>中省资金小计</t>
  </si>
  <si>
    <t>比例不得低于整合资金总量的30%</t>
  </si>
  <si>
    <t>所有数据，请保留两位小数</t>
  </si>
  <si>
    <t>A=B+C</t>
  </si>
  <si>
    <t>B</t>
  </si>
  <si>
    <t>C</t>
  </si>
  <si>
    <t>E=G+I</t>
  </si>
  <si>
    <t>F=E/A</t>
  </si>
  <si>
    <t>G</t>
  </si>
  <si>
    <t>H=G/B</t>
  </si>
  <si>
    <t>I</t>
  </si>
  <si>
    <t>J=I/C</t>
  </si>
  <si>
    <t>K</t>
  </si>
  <si>
    <t>L</t>
  </si>
  <si>
    <t>M</t>
  </si>
  <si>
    <t>N=M/D</t>
  </si>
  <si>
    <t>Q</t>
  </si>
  <si>
    <t>R=Q/D</t>
  </si>
  <si>
    <t>W</t>
  </si>
  <si>
    <t>X=W/D</t>
  </si>
  <si>
    <t>Y</t>
  </si>
  <si>
    <t>Z=Y/D</t>
  </si>
  <si>
    <t>未能达到相关整合比例的具体原因</t>
  </si>
  <si>
    <t>附件1</t>
    <phoneticPr fontId="10" type="noConversion"/>
  </si>
  <si>
    <t>附件3</t>
    <phoneticPr fontId="10" type="noConversion"/>
  </si>
  <si>
    <t>农业生产发展（资金规模不得低于上年水平）</t>
    <phoneticPr fontId="10" type="noConversion"/>
  </si>
  <si>
    <t>D=E+K+L=M+Q+W</t>
    <phoneticPr fontId="10" type="noConversion"/>
  </si>
  <si>
    <t>甘财振兴（2022）21号</t>
    <phoneticPr fontId="10" type="noConversion"/>
  </si>
  <si>
    <r>
      <rPr>
        <u/>
        <sz val="18"/>
        <rFont val="方正小标宋简体"/>
        <family val="4"/>
        <charset val="134"/>
      </rPr>
      <t xml:space="preserve"> 玛曲</t>
    </r>
    <r>
      <rPr>
        <sz val="18"/>
        <rFont val="方正小标宋简体"/>
        <family val="4"/>
        <charset val="134"/>
      </rPr>
      <t>县统筹整合资金计划表（与整合方案一致）</t>
    </r>
    <phoneticPr fontId="10" type="noConversion"/>
  </si>
  <si>
    <t>甘财农（2022）111号</t>
    <phoneticPr fontId="10" type="noConversion"/>
  </si>
  <si>
    <t>甘财振兴（2022）22号</t>
    <phoneticPr fontId="10" type="noConversion"/>
  </si>
  <si>
    <t>甘财农（2022）99号</t>
    <phoneticPr fontId="10" type="noConversion"/>
  </si>
  <si>
    <t>甘财建（2022）230号、甘财建（2023）6号</t>
    <phoneticPr fontId="10" type="noConversion"/>
  </si>
  <si>
    <t>甘财资环（2022）92号</t>
    <phoneticPr fontId="10" type="noConversion"/>
  </si>
  <si>
    <t>甘财资环（2022）108号</t>
    <phoneticPr fontId="10" type="noConversion"/>
  </si>
  <si>
    <t>甘财资环（2022）119号</t>
    <phoneticPr fontId="10" type="noConversion"/>
  </si>
  <si>
    <t>玛曲县</t>
    <phoneticPr fontId="10" type="noConversion"/>
  </si>
  <si>
    <t>填报县区：玛曲县</t>
    <phoneticPr fontId="10" type="noConversion"/>
  </si>
  <si>
    <t>新建</t>
  </si>
  <si>
    <t>2023.06-2023.11</t>
  </si>
  <si>
    <t>齐哈玛镇郭查村</t>
  </si>
  <si>
    <t>2023.04-2023.06</t>
  </si>
  <si>
    <t>尼玛镇、欧拉镇、欧拉秀玛乡、阿万仓镇、木西合乡、齐哈玛镇、采日玛镇、曼日玛镇、河曲马场</t>
  </si>
  <si>
    <t>2023.05-2023.08</t>
  </si>
  <si>
    <t>2023.03-2023.04</t>
  </si>
  <si>
    <t>2023.05-2023.09</t>
  </si>
  <si>
    <t>甘财农[2022]111号</t>
    <phoneticPr fontId="10" type="noConversion"/>
  </si>
  <si>
    <t>玛曲县2023年中央财政退化草原生态修复治理项目</t>
    <phoneticPr fontId="10" type="noConversion"/>
  </si>
  <si>
    <t>新建</t>
    <phoneticPr fontId="10" type="noConversion"/>
  </si>
  <si>
    <t>2023.1-2023.12</t>
    <phoneticPr fontId="10" type="noConversion"/>
  </si>
  <si>
    <t>玛曲县尼玛镇萨合村、秀玛村、哇尔玛村、贡玛村，河曲马场赛祥村、玛洋村。</t>
    <phoneticPr fontId="10" type="noConversion"/>
  </si>
  <si>
    <t>甘财资环〔2022〕92号</t>
    <phoneticPr fontId="10" type="noConversion"/>
  </si>
  <si>
    <t>玛曲县自然资源局</t>
    <phoneticPr fontId="10" type="noConversion"/>
  </si>
  <si>
    <t>东珠加</t>
    <phoneticPr fontId="10" type="noConversion"/>
  </si>
  <si>
    <t>玛曲县2023年中央财政国家草原自然公园试点建设项目</t>
    <phoneticPr fontId="10" type="noConversion"/>
  </si>
  <si>
    <t>玛曲县阿万仓镇沃特村、贡赛村</t>
    <phoneticPr fontId="10" type="noConversion"/>
  </si>
  <si>
    <t>齐哈玛镇（哇尔义村）、曼日玛镇（斗隆村）、河曲马场（赛祥村）</t>
    <phoneticPr fontId="10" type="noConversion"/>
  </si>
  <si>
    <t>通过项目实施，可以减免山淇灾害对生态环境的破坏。山洪灾害防治的环境效益主要体现在减少水士流失，保护山丘区宝贵的士地资源，保护森林植被、水质和自然景观，改善人居环境等方面。</t>
    <phoneticPr fontId="10" type="noConversion"/>
  </si>
  <si>
    <t>通过项目实施，开展各级河湖长及水管员节水培训、设立节水标识牌、组织“世界水日、中国水周”开展节水宣传扩大宣传，提升群众节水意识，达到节水目的。创建完成“玛曲县节水型社会达标建设”任务</t>
    <phoneticPr fontId="10" type="noConversion"/>
  </si>
  <si>
    <t>项目升级改造后，由就近牧户负责管理，每年向该牧户支付1000元的管护费，带动72户牧户每年增加1000元收入</t>
    <phoneticPr fontId="10" type="noConversion"/>
  </si>
  <si>
    <t>玛曲县水务局</t>
    <phoneticPr fontId="10" type="noConversion"/>
  </si>
  <si>
    <t>南卡东珠</t>
    <phoneticPr fontId="10" type="noConversion"/>
  </si>
  <si>
    <t>玛曲县水土保持工作站</t>
    <phoneticPr fontId="10" type="noConversion"/>
  </si>
  <si>
    <t>年六成</t>
    <phoneticPr fontId="10" type="noConversion"/>
  </si>
  <si>
    <t>玛发改字[2022]463号</t>
    <phoneticPr fontId="10" type="noConversion"/>
  </si>
  <si>
    <t>玛曲县抗旱防汛服务队</t>
    <phoneticPr fontId="10" type="noConversion"/>
  </si>
  <si>
    <t>金路让</t>
    <phoneticPr fontId="10" type="noConversion"/>
  </si>
  <si>
    <t>实施方案已编待批复</t>
    <phoneticPr fontId="10" type="noConversion"/>
  </si>
  <si>
    <t>玛曲县水政监察大队</t>
    <phoneticPr fontId="10" type="noConversion"/>
  </si>
  <si>
    <t>道吉塔</t>
    <phoneticPr fontId="10" type="noConversion"/>
  </si>
  <si>
    <t>已经委托第三方编制实施方案</t>
    <phoneticPr fontId="10" type="noConversion"/>
  </si>
  <si>
    <t>已经编制实施方案</t>
    <phoneticPr fontId="10" type="noConversion"/>
  </si>
  <si>
    <t>玛曲县水务局</t>
    <phoneticPr fontId="10" type="noConversion"/>
  </si>
  <si>
    <t>南卡东珠</t>
    <phoneticPr fontId="10" type="noConversion"/>
  </si>
  <si>
    <t>玛曲县农村饮水安全工程管理处</t>
    <phoneticPr fontId="10" type="noConversion"/>
  </si>
  <si>
    <t>金路让</t>
    <phoneticPr fontId="10" type="noConversion"/>
  </si>
  <si>
    <t>正在编制实施方案</t>
    <phoneticPr fontId="10" type="noConversion"/>
  </si>
  <si>
    <t>2023.01-2023.12</t>
  </si>
  <si>
    <t>玛曲县</t>
  </si>
  <si>
    <t>玛曲县6镇2乡2场1园区</t>
  </si>
  <si>
    <t>玛曲县农业农村局</t>
  </si>
  <si>
    <t>玛曲县乡村振兴局</t>
  </si>
  <si>
    <t>各乡镇人民政府</t>
  </si>
  <si>
    <t>杨新华</t>
    <phoneticPr fontId="10" type="noConversion"/>
  </si>
  <si>
    <t>各乡镇主要负责人</t>
    <phoneticPr fontId="10" type="noConversion"/>
  </si>
  <si>
    <t>罗加木</t>
    <phoneticPr fontId="10" type="noConversion"/>
  </si>
  <si>
    <t>2023.1-2023.12</t>
  </si>
  <si>
    <t>玛曲县财政局</t>
  </si>
  <si>
    <t>杨永学</t>
    <phoneticPr fontId="10" type="noConversion"/>
  </si>
  <si>
    <t>杨新华</t>
    <phoneticPr fontId="10" type="noConversion"/>
  </si>
  <si>
    <t>改扩建</t>
  </si>
  <si>
    <t>玛曲县欧拉镇曲河村</t>
  </si>
  <si>
    <t>玛曲县欧拉镇人民政府</t>
  </si>
  <si>
    <t>续建</t>
  </si>
  <si>
    <t>玛曲县文体广电和旅游局</t>
  </si>
  <si>
    <t>玛曲县曼日玛镇人民政府</t>
  </si>
  <si>
    <t>玛曲县尼玛镇哇尔玛村</t>
  </si>
  <si>
    <t>玛曲县欧拉秀玛乡敦红行政村</t>
  </si>
  <si>
    <t>玛曲县欧拉秀玛乡人民政府</t>
  </si>
  <si>
    <t>玛曲县2镇1乡2场实施</t>
  </si>
  <si>
    <t>2022年</t>
  </si>
  <si>
    <t>秀玛村、哇玛村、达尔庆村、国庆村、贡玛村、吉勒合村、哇合儿村、曲合儿村、木拉村、西合强村、哇尔义村、郭查村、黄河村、采日玛村、当庆村、卡尔科村、达尔庆村、郭查村、红原村、红星村</t>
  </si>
  <si>
    <t>玛曲县交通运输局</t>
  </si>
  <si>
    <t>去加布</t>
  </si>
  <si>
    <t>县乡公路管理站</t>
  </si>
  <si>
    <t>王燕霞</t>
  </si>
  <si>
    <t>玛交运发〔2022〕171号</t>
  </si>
  <si>
    <t>√</t>
  </si>
  <si>
    <t>×</t>
  </si>
  <si>
    <t>不涉及</t>
  </si>
  <si>
    <t>罗加木</t>
    <phoneticPr fontId="10" type="noConversion"/>
  </si>
  <si>
    <t>疫情期间乡村公益性岗位补助</t>
  </si>
  <si>
    <t>全县各乡各行政村雇用一名公益性岗位，共33名贫困户，雇用期12个月，每月工资1000元。共39.6万元。</t>
  </si>
  <si>
    <t>选聘护林员、草管员、湿地管理、文化宣传员、自然灾害预警员、道路养护员、自来水管护员、留守儿童看护员179人，每人每年补助0.5万元。</t>
  </si>
  <si>
    <t>玛曲县人社局</t>
  </si>
  <si>
    <t>玛曲县昌翔肉业有限公司</t>
  </si>
  <si>
    <t>2023.4-2023.12</t>
  </si>
  <si>
    <t>玛曲县采日玛镇麦科村</t>
  </si>
  <si>
    <t>玛曲县曼日玛镇尕加村</t>
  </si>
  <si>
    <t>玛曲县阿万仓镇贡赛村六组</t>
  </si>
  <si>
    <t>玛曲县发展和改革局</t>
  </si>
  <si>
    <t>罗加木</t>
    <phoneticPr fontId="10" type="noConversion"/>
  </si>
  <si>
    <t>玛曲县金首曲城市经济发展有限公司</t>
  </si>
  <si>
    <t>困难群众饮用低氟边销（健康饮茶）项目</t>
  </si>
  <si>
    <t>玛曲县委统战部</t>
  </si>
  <si>
    <t>2023.3-2023.10</t>
  </si>
  <si>
    <t>玛曲县全境</t>
  </si>
  <si>
    <t>玛曲县尼玛镇秀玛村</t>
  </si>
  <si>
    <t>玛曲县委组织部</t>
  </si>
  <si>
    <t>金平</t>
    <phoneticPr fontId="10" type="noConversion"/>
  </si>
  <si>
    <t>2023.3-2023.7</t>
  </si>
  <si>
    <t>玛曲县监测户扶持产业发展项目</t>
    <phoneticPr fontId="10" type="noConversion"/>
  </si>
  <si>
    <t>玛曲县2023年乡村振兴产业发展应对雪灾储备饲料（玉米）采购项目</t>
    <phoneticPr fontId="10" type="noConversion"/>
  </si>
  <si>
    <t>为全县6镇2乡1场建监测户储备雨雪自然灾害救灾储备饲草料）520吨，每吨约600元，共计316万元。</t>
    <phoneticPr fontId="10" type="noConversion"/>
  </si>
  <si>
    <r>
      <rPr>
        <b/>
        <sz val="13"/>
        <color rgb="FF000000"/>
        <rFont val="宋体"/>
        <family val="3"/>
        <charset val="134"/>
        <scheme val="minor"/>
      </rPr>
      <t>①吸纳务工</t>
    </r>
    <r>
      <rPr>
        <sz val="13"/>
        <color rgb="FF000000"/>
        <rFont val="宋体"/>
        <family val="3"/>
        <charset val="134"/>
        <scheme val="minor"/>
      </rPr>
      <t>：带动低收入劳动力就地就近务工，带动脱贫户20人年增收6000元以上。</t>
    </r>
    <phoneticPr fontId="10" type="noConversion"/>
  </si>
  <si>
    <r>
      <t>①吸纳务工：</t>
    </r>
    <r>
      <rPr>
        <sz val="13"/>
        <color rgb="FF000000"/>
        <rFont val="宋体"/>
        <family val="3"/>
        <charset val="134"/>
        <scheme val="minor"/>
      </rPr>
      <t>雇佣本地劳务人员12人每人每月3800元。每次宣传群众参与宣传教育活动预计450人，接受节水培训累计约60人次</t>
    </r>
    <phoneticPr fontId="10" type="noConversion"/>
  </si>
  <si>
    <r>
      <rPr>
        <b/>
        <sz val="13"/>
        <rFont val="宋体"/>
        <family val="3"/>
        <charset val="134"/>
        <scheme val="minor"/>
      </rPr>
      <t>①吸纳务工：</t>
    </r>
    <r>
      <rPr>
        <sz val="13"/>
        <rFont val="宋体"/>
        <family val="3"/>
        <charset val="134"/>
        <scheme val="minor"/>
      </rPr>
      <t>雇佣本地劳务2人每人每月3600元。为乡村振兴、经济社会发展减少水资源浪费，提供充足安全的水源保障</t>
    </r>
    <phoneticPr fontId="10" type="noConversion"/>
  </si>
  <si>
    <t>升级自动雨量站改造升级；自动水位站改造升级；重点集镇调查评价；危险区动态管理清单；简易监测预警设备；无线预警广播。项目形成资产由水务局负责登记后入国有资产</t>
    <phoneticPr fontId="10" type="noConversion"/>
  </si>
  <si>
    <t>维修养护自动雨量站、自动水位站、视频监控站、图像监控站、接收共享前置机、数据接收软件；监测预警平台；无线预警广播（Ⅰ型）。项目形成资产由水务局负责登记后，入国有资产</t>
    <phoneticPr fontId="10" type="noConversion"/>
  </si>
  <si>
    <t>为玛曲县尼玛镇萨合村安装在线节水计量设施监测共6个（1个备用）项目形成资产由水务局负责登记后，确权移交到萨合村2个国有企业，纳入国有资产管理</t>
    <phoneticPr fontId="10" type="noConversion"/>
  </si>
  <si>
    <t>尼玛镇萨合村</t>
    <phoneticPr fontId="10" type="noConversion"/>
  </si>
  <si>
    <t>节水器具改造16间男女卫生间、组织开展应急清障、清淤5公里；组织不少于2期培训、制作标识牌5面、组织节水宣传教育活动2期。项目形成资产由水务局负责登记后，入国有资产</t>
    <phoneticPr fontId="10" type="noConversion"/>
  </si>
  <si>
    <t>通过项目实施，对改善当地生态环境、减轻自然灾害、发展地方经济、促进社会进步具有十分重要的作用。项目区水土资源得到有效保护和合理利用，畜牧业生产和群众生活条件得到显著改善，人口环境容量得到提高，生态系统向良性循环转化，促进项目区经济社会快速、持续发展</t>
    <phoneticPr fontId="10" type="noConversion"/>
  </si>
  <si>
    <t>通过项目实施，采取山洪灾害综合防治措施，着力提高山洪灾害防御的支撑和保障能力，进一步完善我县防洪排涝和抗旱减灾体系，有效减低山洪灾害造成的损失。减免的经济损失主要包括：直按减少人员伤亡、减少的农、林、牧、渔业损失，各类基础设施损失、城镇和农村居民财产</t>
    <phoneticPr fontId="10" type="noConversion"/>
  </si>
  <si>
    <t>通过项目实施，可以对我县牧民群众规模以上取用水户进行科学合理的在线计量，计量数据与省水利厅直接自动上传数据，对今后征收水资源费提供有力依据，也是极大地强化水资源监管，减少国有水资源流失的科学依据</t>
    <phoneticPr fontId="10" type="noConversion"/>
  </si>
  <si>
    <t>项目实施过程中，吸纳群众就地就近务工，带动周边12人年增收6000元以上。项目建成后，可巩固提升农村饮水工程供水保障能力，解决各乡镇1.98万人供水不稳定问题</t>
    <phoneticPr fontId="10" type="noConversion"/>
  </si>
  <si>
    <r>
      <rPr>
        <b/>
        <sz val="13"/>
        <color rgb="FF000000"/>
        <rFont val="宋体"/>
        <family val="3"/>
        <charset val="134"/>
        <scheme val="minor"/>
      </rPr>
      <t>①吸纳务工：</t>
    </r>
    <r>
      <rPr>
        <sz val="13"/>
        <color rgb="FF000000"/>
        <rFont val="宋体"/>
        <family val="3"/>
        <charset val="134"/>
        <scheme val="minor"/>
      </rPr>
      <t>带动低收入劳动力就地就近务工，带动脱贫户12人年增收6000元以上</t>
    </r>
    <phoneticPr fontId="10" type="noConversion"/>
  </si>
  <si>
    <t>项目实施后，退化草原生态修复达到了3.5万亩，使100户230人草场得到修复，项目区的鼠害得到有效治理，草原植被盖度、高度和产草量明显提高</t>
    <phoneticPr fontId="10" type="noConversion"/>
  </si>
  <si>
    <t>项目实施后，国家草原自然公园是自然保护地体系的补充，通过维护自然公园内主要保护对象的自然属性和景观特征，提升保护对象自然、文化价值水平，建设完善的自然公园生态服务设施，提高优质生态产品供给水平和公众服务能力，使项目区50户120人提高生产效益</t>
    <phoneticPr fontId="10" type="noConversion"/>
  </si>
  <si>
    <r>
      <rPr>
        <b/>
        <sz val="13"/>
        <color rgb="FF000000"/>
        <rFont val="宋体"/>
        <family val="3"/>
        <charset val="134"/>
        <scheme val="minor"/>
      </rPr>
      <t>①以工代赈、吸纳就业：</t>
    </r>
    <r>
      <rPr>
        <sz val="13"/>
        <color rgb="FF000000"/>
        <rFont val="宋体"/>
        <family val="3"/>
        <charset val="134"/>
        <scheme val="minor"/>
      </rPr>
      <t>通过项目实施，可提供务工岗位150个，有效带动120户192人低收入家庭年务工收入2000元以上</t>
    </r>
    <r>
      <rPr>
        <b/>
        <sz val="11"/>
        <color rgb="FF000000"/>
        <rFont val="宋体"/>
        <family val="3"/>
        <charset val="134"/>
        <scheme val="minor"/>
      </rPr>
      <t/>
    </r>
    <phoneticPr fontId="10" type="noConversion"/>
  </si>
  <si>
    <r>
      <rPr>
        <b/>
        <sz val="13"/>
        <color rgb="FF000000"/>
        <rFont val="宋体"/>
        <family val="3"/>
        <charset val="134"/>
        <scheme val="minor"/>
      </rPr>
      <t>①以工代赈、吸纳就业：</t>
    </r>
    <r>
      <rPr>
        <sz val="13"/>
        <color rgb="FF000000"/>
        <rFont val="宋体"/>
        <family val="3"/>
        <charset val="134"/>
        <scheme val="minor"/>
      </rPr>
      <t>通过项目实施，可提供务工岗位80个，有效带动20户80人低收入家庭年务工收入2000元以上</t>
    </r>
    <phoneticPr fontId="10" type="noConversion"/>
  </si>
  <si>
    <t>拓宽就业渠道，增加牧民收入</t>
    <phoneticPr fontId="10" type="noConversion"/>
  </si>
  <si>
    <t>通过改善道路交通，促进畜牧产品加快流动，带动贫困人口有效增收</t>
  </si>
  <si>
    <t>麦果小学-阿孜村三组自然村道路工程</t>
  </si>
  <si>
    <t>采日玛镇麦科村</t>
  </si>
  <si>
    <t>玛久路-达尔庆四组自然村道路工程</t>
  </si>
  <si>
    <t>欧拉镇达尔庆村</t>
  </si>
  <si>
    <t>卡尔科-卡尔科四组自然村道路工程</t>
  </si>
  <si>
    <t>欧拉秀玛乡卡尔科村</t>
  </si>
  <si>
    <t>路线全长4.24km，路面结构形式为天然砂砾路面。路基工程：挖方3000m³，填方13934m³；路面工程：15cm天然砂砾面层24364㎡；桥梁涵洞工程：新建钢波纹管圆管涵58.5m/7道；安全设施：波形钢板护栏208m，栏式轮廓标28个，里程碑5块，道口标柱8根，各类标志牌7块；平面交叉2处。预算总投资154.7096万元</t>
  </si>
  <si>
    <t>当庆桥-当庆二组自然村道路工程</t>
  </si>
  <si>
    <t>欧拉秀玛乡当庆村</t>
  </si>
  <si>
    <t>闹曲沟-沃特七组自然村道路工程</t>
  </si>
  <si>
    <t>阿万仓镇沃特村</t>
  </si>
  <si>
    <t>洛隆一组-洛隆二组自然村道路工程</t>
  </si>
  <si>
    <t>阿万仓镇洛隆村</t>
  </si>
  <si>
    <t>木拉一组-木拉八组自然村道路工程自然村道路工程</t>
  </si>
  <si>
    <t>木西合乡木拉村</t>
  </si>
  <si>
    <t>路线全长7.46km，路面结构形式为天然砂砾路面。路基工程：挖方13252m³，填方26591m³；路面工程：15cm天然砂砾面层42846㎡；桥梁涵洞工程：新建钢波纹管圆管涵107m/14道，混合式过水路面20m/1处；安全设施：波形护栏472m，栏式轮廓标62个，各类标志牌12块，里程碑8个，道口标柱4根；平面交叉1处。预算总投资295.8663万</t>
  </si>
  <si>
    <t>国庆村-国庆二组自然村道路工程</t>
  </si>
  <si>
    <t>齐哈玛镇国庆村</t>
  </si>
  <si>
    <r>
      <rPr>
        <b/>
        <sz val="13"/>
        <rFont val="宋体"/>
        <family val="3"/>
        <charset val="134"/>
        <scheme val="minor"/>
      </rPr>
      <t>①吸纳务工：</t>
    </r>
    <r>
      <rPr>
        <sz val="13"/>
        <rFont val="宋体"/>
        <family val="3"/>
        <charset val="134"/>
        <scheme val="minor"/>
      </rPr>
      <t>项目实施可带动低收入群众（含易致贫返贫人员）就近务工户均增收2500元以上</t>
    </r>
    <phoneticPr fontId="10" type="noConversion"/>
  </si>
  <si>
    <t>通过改善道路交通，促进畜牧产品加快流动，带动贫困人口有效增收</t>
    <phoneticPr fontId="10" type="noConversion"/>
  </si>
  <si>
    <t>通过项目实施，解决1380户7003人的出行问题，保障群众生产生活生产安全，促进畜牧产品加快流动，带动贫困人口有效增收</t>
    <phoneticPr fontId="10" type="noConversion"/>
  </si>
  <si>
    <t>全县341户监测户扶持发展牧业产业发展项目，每户扶持1万元。每户按照发展意愿可自行安排1万元投入到扩大畜牧养殖、藏药种植、”五小“产业等产业发展项目。也可按照1万为股金入股到村内合作社，入股三年，每年分红不低于5%，三年后股金归监测户所有。</t>
    <phoneticPr fontId="10" type="noConversion"/>
  </si>
  <si>
    <r>
      <t>项目前期资料准备情况（请根据资料情况打√或×）</t>
    </r>
    <r>
      <rPr>
        <b/>
        <sz val="13"/>
        <color rgb="FFFF0000"/>
        <rFont val="宋体"/>
        <family val="3"/>
        <charset val="134"/>
        <scheme val="minor"/>
      </rPr>
      <t>（正式报备删除此项）</t>
    </r>
    <phoneticPr fontId="10" type="noConversion"/>
  </si>
  <si>
    <t>河曲马场</t>
    <phoneticPr fontId="10" type="noConversion"/>
  </si>
  <si>
    <t>玛曲县齐哈玛镇万头牦牛养殖基地建设项目</t>
    <phoneticPr fontId="10" type="noConversion"/>
  </si>
  <si>
    <t>玛曲县齐哈玛镇国查村</t>
    <phoneticPr fontId="10" type="noConversion"/>
  </si>
  <si>
    <t>玛曲县河曲马场赛祥村</t>
    <phoneticPr fontId="10" type="noConversion"/>
  </si>
  <si>
    <t>旦正贡保</t>
    <phoneticPr fontId="10" type="noConversion"/>
  </si>
  <si>
    <t>然那</t>
    <phoneticPr fontId="10" type="noConversion"/>
  </si>
  <si>
    <t>奥赛日</t>
    <phoneticPr fontId="10" type="noConversion"/>
  </si>
  <si>
    <t>闵江宏</t>
    <phoneticPr fontId="10" type="noConversion"/>
  </si>
  <si>
    <t>才让旺德</t>
    <phoneticPr fontId="10" type="noConversion"/>
  </si>
  <si>
    <t>冬宝</t>
    <phoneticPr fontId="10" type="noConversion"/>
  </si>
  <si>
    <t>通过项目实施，引导有产业发展意愿的贫困户和大中专毕业生加入合作社，形成“村级合作联社+牧民合作社+贫困户+大学生”的产业发展模式。</t>
    <phoneticPr fontId="10" type="noConversion"/>
  </si>
  <si>
    <t>通过项目实施，不但能解决饲草料不足的情况，还能提高出栏率，为乡村振兴和绿色产业发展增加新动力，同时解决部分监测户就业压力，提高经济收入。</t>
    <phoneticPr fontId="10" type="noConversion"/>
  </si>
  <si>
    <t>通过项目实施，通过企业引导牧户进行反季节出栏，形成“牧户+合作社+企业”的产业发展模式。</t>
    <phoneticPr fontId="10" type="noConversion"/>
  </si>
  <si>
    <t>通过项目实施，扶持发展家庭牧场，天然草场生态得到保护和恢复，牧民科学增收。</t>
    <phoneticPr fontId="10" type="noConversion"/>
  </si>
  <si>
    <t>通过项目实施，扶持发展联合社，天然草场生态得到保护和恢复，牧民科学增收。</t>
    <phoneticPr fontId="10" type="noConversion"/>
  </si>
  <si>
    <t>通过项目实施，扶持发展专业合作社示范社，天然草场生态得到保护和恢复，牧民科学增收。</t>
    <phoneticPr fontId="10" type="noConversion"/>
  </si>
  <si>
    <t>通过项目实施，将有效带动当地经济发展，带动脱贫户30户119人、边缘易致贫户4户15人、突发严重困难户1户1人实现增收就业，吸引周边商客和牧民前来交易，为买卖双方打造快捷便利的交易平台，带动周边区域牧民群众致富，助力推动乡村振兴产业发展。</t>
    <phoneticPr fontId="10" type="noConversion"/>
  </si>
  <si>
    <t>通过项目实施，助推产业发展，结合全县畜牧业发展实际，解决鲜奶出售难问题。</t>
    <phoneticPr fontId="10" type="noConversion"/>
  </si>
  <si>
    <t>通过项目实施，根本改变牧民群众饮茶型低氟现状，使广大牧民群众健康饮茶</t>
    <phoneticPr fontId="10" type="noConversion"/>
  </si>
  <si>
    <t>通过项目实施，使群众可以健康饮茶，减少疾病的发生，生活水平进一步提高。</t>
    <phoneticPr fontId="10" type="noConversion"/>
  </si>
  <si>
    <r>
      <rPr>
        <sz val="13"/>
        <rFont val="宋体"/>
        <family val="3"/>
        <charset val="134"/>
      </rPr>
      <t>项目实施后，可使脱贫户家庭（含易致贫返贫人员）</t>
    </r>
    <r>
      <rPr>
        <sz val="13"/>
        <rFont val="Times New Roman"/>
        <family val="1"/>
      </rPr>
      <t>“</t>
    </r>
    <r>
      <rPr>
        <sz val="13"/>
        <rFont val="宋体"/>
        <family val="3"/>
        <charset val="134"/>
      </rPr>
      <t>两后生</t>
    </r>
    <r>
      <rPr>
        <sz val="13"/>
        <rFont val="Times New Roman"/>
        <family val="1"/>
      </rPr>
      <t>”</t>
    </r>
    <r>
      <rPr>
        <sz val="13"/>
        <rFont val="宋体"/>
        <family val="3"/>
        <charset val="134"/>
      </rPr>
      <t>学到一技之长，达到</t>
    </r>
    <r>
      <rPr>
        <sz val="13"/>
        <rFont val="Times New Roman"/>
        <family val="1"/>
      </rPr>
      <t>“</t>
    </r>
    <r>
      <rPr>
        <sz val="13"/>
        <rFont val="宋体"/>
        <family val="3"/>
        <charset val="134"/>
      </rPr>
      <t>培训一人，输出一人，就业一人，增收一户</t>
    </r>
    <r>
      <rPr>
        <sz val="13"/>
        <rFont val="Times New Roman"/>
        <family val="1"/>
      </rPr>
      <t>”</t>
    </r>
    <r>
      <rPr>
        <sz val="13"/>
        <rFont val="宋体"/>
        <family val="3"/>
        <charset val="134"/>
      </rPr>
      <t>的目标。就业后，人均年纯收入达到</t>
    </r>
    <r>
      <rPr>
        <sz val="13"/>
        <rFont val="Times New Roman"/>
        <family val="1"/>
      </rPr>
      <t>6000</t>
    </r>
    <r>
      <rPr>
        <sz val="13"/>
        <rFont val="宋体"/>
        <family val="3"/>
        <charset val="134"/>
      </rPr>
      <t>元以上，实现稳定转移就业。</t>
    </r>
  </si>
  <si>
    <t>甘财振兴
〔2022〕21号)</t>
    <phoneticPr fontId="10" type="noConversion"/>
  </si>
  <si>
    <t>华尔考</t>
    <phoneticPr fontId="10" type="noConversion"/>
  </si>
  <si>
    <t>旦正才旦</t>
    <phoneticPr fontId="10" type="noConversion"/>
  </si>
  <si>
    <t>闵江宏</t>
    <phoneticPr fontId="10" type="noConversion"/>
  </si>
  <si>
    <t>甘财建〔2022〕230号</t>
    <phoneticPr fontId="10" type="noConversion"/>
  </si>
  <si>
    <t>甘财农〔2022〕111号</t>
    <phoneticPr fontId="10" type="noConversion"/>
  </si>
  <si>
    <t>建设万头牦牛养殖基地一处，该资金用于基地厂房及设备提升改造。项目形成资产由农业农村局负责登记移交至国查村集体。</t>
    <phoneticPr fontId="10" type="noConversion"/>
  </si>
  <si>
    <t>项目实施后，可解决群众贷款利息，降低生产成本，助力群众增收。</t>
    <phoneticPr fontId="10" type="noConversion"/>
  </si>
  <si>
    <t>通过项目实施，解决43个村1734户8452人建档立脱贫户贷款贴息，助力群众增收</t>
    <phoneticPr fontId="10" type="noConversion"/>
  </si>
  <si>
    <t>通过项目实施，助推产业发展，结合全县畜牧业发展实际需求，解决牲畜“越冬难”问题，保障监测户收入。</t>
    <phoneticPr fontId="10" type="noConversion"/>
  </si>
  <si>
    <t>甘财振兴
〔2022〕21号</t>
    <phoneticPr fontId="10" type="noConversion"/>
  </si>
  <si>
    <t>甘财振兴
〔2022〕21号、甘财振兴
〔2022〕22号</t>
    <phoneticPr fontId="10" type="noConversion"/>
  </si>
  <si>
    <t>甘财振兴
〔2022〕22号</t>
    <phoneticPr fontId="10" type="noConversion"/>
  </si>
  <si>
    <t>通过项目实施，为该村7户脱贫户，2户低保户，13名未就业学生提供创业平台，带动当地牧户增收</t>
    <phoneticPr fontId="10" type="noConversion"/>
  </si>
  <si>
    <r>
      <rPr>
        <b/>
        <sz val="13"/>
        <rFont val="宋体"/>
        <family val="3"/>
        <charset val="134"/>
        <scheme val="minor"/>
      </rPr>
      <t>①吸纳务工：</t>
    </r>
    <r>
      <rPr>
        <sz val="13"/>
        <rFont val="宋体"/>
        <family val="3"/>
        <charset val="134"/>
        <scheme val="minor"/>
      </rPr>
      <t>带动7户脱贫户，13名未就业学生，在旅游点就近就便务工，人均年增加收入1500元。</t>
    </r>
    <phoneticPr fontId="10" type="noConversion"/>
  </si>
  <si>
    <r>
      <rPr>
        <b/>
        <sz val="13"/>
        <rFont val="宋体"/>
        <family val="3"/>
        <charset val="134"/>
        <scheme val="minor"/>
      </rPr>
      <t>①物资投放、技术指导：</t>
    </r>
    <r>
      <rPr>
        <sz val="13"/>
        <rFont val="宋体"/>
        <family val="3"/>
        <charset val="134"/>
        <scheme val="minor"/>
      </rPr>
      <t>通过采购投放救灾储备饲草料，引导牧户群众提高育肥能力，提升牦牛经济效益，助力群众增收。</t>
    </r>
    <phoneticPr fontId="10" type="noConversion"/>
  </si>
  <si>
    <r>
      <rPr>
        <b/>
        <sz val="13"/>
        <rFont val="宋体"/>
        <family val="3"/>
        <charset val="134"/>
        <scheme val="minor"/>
      </rPr>
      <t>①技术服务指导：</t>
    </r>
    <r>
      <rPr>
        <sz val="13"/>
        <rFont val="宋体"/>
        <family val="3"/>
        <charset val="134"/>
        <scheme val="minor"/>
      </rPr>
      <t>指导周边低收入户科学养殖，降低饲养成本</t>
    </r>
    <r>
      <rPr>
        <b/>
        <sz val="13"/>
        <rFont val="宋体"/>
        <family val="3"/>
        <charset val="134"/>
        <scheme val="minor"/>
      </rPr>
      <t>②联农带农方式</t>
    </r>
    <r>
      <rPr>
        <sz val="13"/>
        <rFont val="宋体"/>
        <family val="3"/>
        <charset val="134"/>
        <scheme val="minor"/>
      </rPr>
      <t>：鼓励合作社大力发展牲畜养殖，拓宽当地群众增收渠道，实现产业发展、群众增收。带动5户，年户均增收1000元左右，带动3年。</t>
    </r>
    <phoneticPr fontId="10" type="noConversion"/>
  </si>
  <si>
    <t>通过项目实施，实现监测户每年分红收入不低于1000元，及1万元股权所有。入股合作社可实现股金资产，从而实现扩大规模生产，产生均衡受益。</t>
    <phoneticPr fontId="10" type="noConversion"/>
  </si>
  <si>
    <r>
      <rPr>
        <b/>
        <sz val="13"/>
        <rFont val="宋体"/>
        <family val="3"/>
        <charset val="134"/>
        <scheme val="minor"/>
      </rPr>
      <t>①技术服务指导：</t>
    </r>
    <r>
      <rPr>
        <sz val="13"/>
        <rFont val="宋体"/>
        <family val="3"/>
        <charset val="134"/>
        <scheme val="minor"/>
      </rPr>
      <t>指导、鼓励周边低收入户科学养殖，降低饲养成本</t>
    </r>
    <r>
      <rPr>
        <b/>
        <sz val="13"/>
        <rFont val="宋体"/>
        <family val="3"/>
        <charset val="134"/>
        <scheme val="minor"/>
      </rPr>
      <t>②入股分工：</t>
    </r>
    <r>
      <rPr>
        <sz val="13"/>
        <rFont val="宋体"/>
        <family val="3"/>
        <charset val="134"/>
        <scheme val="minor"/>
      </rPr>
      <t>实现监测户每年分红收入不低于1000元，及1万元股权所有。</t>
    </r>
    <phoneticPr fontId="10" type="noConversion"/>
  </si>
  <si>
    <t>通过项目实施，强化甘南牦牛本品种选育，进一步提高甘南牦牛羊的生产性能和设施化养殖水平，从而进一步增加牦牛品格及价值。</t>
    <phoneticPr fontId="10" type="noConversion"/>
  </si>
  <si>
    <t>通过项目实施，有效改善当地产业产品输出道路情况，降低贡赛村畜牧产品产业成本，带动当地牧民的经济发展。</t>
    <phoneticPr fontId="10" type="noConversion"/>
  </si>
  <si>
    <r>
      <t>通过项目实施，可使脱贫户家庭（含易致贫返贫人员）</t>
    </r>
    <r>
      <rPr>
        <sz val="13"/>
        <rFont val="Times New Roman"/>
        <family val="1"/>
      </rPr>
      <t>“</t>
    </r>
    <r>
      <rPr>
        <sz val="13"/>
        <rFont val="宋体"/>
        <family val="3"/>
        <charset val="134"/>
      </rPr>
      <t>两后生</t>
    </r>
    <r>
      <rPr>
        <sz val="13"/>
        <rFont val="Times New Roman"/>
        <family val="1"/>
      </rPr>
      <t>”</t>
    </r>
    <r>
      <rPr>
        <sz val="13"/>
        <rFont val="宋体"/>
        <family val="3"/>
        <charset val="134"/>
      </rPr>
      <t>学到一技之长，达到</t>
    </r>
    <r>
      <rPr>
        <sz val="13"/>
        <rFont val="Times New Roman"/>
        <family val="1"/>
      </rPr>
      <t>“</t>
    </r>
    <r>
      <rPr>
        <sz val="13"/>
        <rFont val="宋体"/>
        <family val="3"/>
        <charset val="134"/>
      </rPr>
      <t>培训一人，输出一人，就业一人，增收一户</t>
    </r>
    <r>
      <rPr>
        <sz val="13"/>
        <rFont val="Times New Roman"/>
        <family val="1"/>
      </rPr>
      <t>”</t>
    </r>
    <r>
      <rPr>
        <sz val="13"/>
        <rFont val="宋体"/>
        <family val="3"/>
        <charset val="134"/>
      </rPr>
      <t>的目标。就业后，人均年纯收入达到</t>
    </r>
    <r>
      <rPr>
        <sz val="13"/>
        <rFont val="Times New Roman"/>
        <family val="1"/>
      </rPr>
      <t>6000</t>
    </r>
    <r>
      <rPr>
        <sz val="13"/>
        <rFont val="宋体"/>
        <family val="3"/>
        <charset val="134"/>
      </rPr>
      <t>元以上，实现稳定转移就业。</t>
    </r>
    <phoneticPr fontId="10" type="noConversion"/>
  </si>
  <si>
    <t>实现36名贫困户就业收入，每名贫困户实现就业收入12000元</t>
    <phoneticPr fontId="10" type="noConversion"/>
  </si>
  <si>
    <r>
      <rPr>
        <b/>
        <sz val="13"/>
        <rFont val="宋体"/>
        <family val="3"/>
        <charset val="134"/>
        <scheme val="minor"/>
      </rPr>
      <t>①吸纳就业：</t>
    </r>
    <r>
      <rPr>
        <sz val="13"/>
        <rFont val="宋体"/>
        <family val="3"/>
        <charset val="134"/>
        <scheme val="minor"/>
      </rPr>
      <t>为33名已脱贫户提供就业岗位，每人每年提高收入12000元</t>
    </r>
    <phoneticPr fontId="10" type="noConversion"/>
  </si>
  <si>
    <r>
      <rPr>
        <b/>
        <sz val="13"/>
        <rFont val="宋体"/>
        <family val="3"/>
        <charset val="134"/>
        <scheme val="minor"/>
      </rPr>
      <t>①吸纳就业：</t>
    </r>
    <r>
      <rPr>
        <sz val="13"/>
        <rFont val="宋体"/>
        <family val="3"/>
        <charset val="134"/>
        <scheme val="minor"/>
      </rPr>
      <t>为179名已脱贫户提供就业岗位，每人每年提高收入5000元</t>
    </r>
    <phoneticPr fontId="10" type="noConversion"/>
  </si>
  <si>
    <t>项目效益情况</t>
    <phoneticPr fontId="10" type="noConversion"/>
  </si>
  <si>
    <t>玛曲县尼玛镇，河曲马场</t>
    <phoneticPr fontId="10" type="noConversion"/>
  </si>
  <si>
    <t>通过改善道路交通，促进畜牧产品加快流动，带动贫困人口有效增收</t>
    <phoneticPr fontId="10" type="noConversion"/>
  </si>
  <si>
    <t>通过项目实施，结合智慧旅游平台，在线上线下销售特色畜牧产品和旅游纪念品，带动周边牧民群众增收。</t>
    <phoneticPr fontId="10" type="noConversion"/>
  </si>
  <si>
    <t>通过项目实施，壮大村集体经济、解决就业岗位、带动监测户增收。</t>
    <phoneticPr fontId="10" type="noConversion"/>
  </si>
  <si>
    <t>通过项目实施，充分利用好场所服务功能，提高村级为民办实事效率及本村牧民群众的文化知识水平，逐步增加村内经济收入。</t>
    <phoneticPr fontId="10" type="noConversion"/>
  </si>
  <si>
    <t>项目实施后，增加当地群众法律意识，提高群众办事效率，从而提升群众生活满意度及幸福指数。</t>
    <phoneticPr fontId="10" type="noConversion"/>
  </si>
  <si>
    <t>项目实施后，可有效降低农户贷款成本，扶持其持续发展产业增收。</t>
    <phoneticPr fontId="10" type="noConversion"/>
  </si>
  <si>
    <r>
      <rPr>
        <b/>
        <sz val="13"/>
        <rFont val="宋体"/>
        <family val="3"/>
        <charset val="134"/>
        <scheme val="minor"/>
      </rPr>
      <t>贷款贴息：</t>
    </r>
    <r>
      <rPr>
        <sz val="13"/>
        <rFont val="宋体"/>
        <family val="3"/>
        <charset val="134"/>
        <scheme val="minor"/>
      </rPr>
      <t>项目实施后，可有效降低农户贷款成本，扶持其持续发展产业增收。</t>
    </r>
    <phoneticPr fontId="10" type="noConversion"/>
  </si>
  <si>
    <t>√</t>
    <phoneticPr fontId="10" type="noConversion"/>
  </si>
  <si>
    <t>玛曲县曼日玛镇2023年中央财政以工代赈项目</t>
    <phoneticPr fontId="10" type="noConversion"/>
  </si>
  <si>
    <t>项目建成后，方便群众生产生活及出行，有效改善农村人居环境，加快产品流动与销售，提供临时就业岗位</t>
  </si>
  <si>
    <t>项目建成后，方便群众生产生活及出行，有效改善农村人居环境，加快产品流动与销售，提供临时就业岗位</t>
    <phoneticPr fontId="10" type="noConversion"/>
  </si>
  <si>
    <t>项目实施后，解决7户监测户，47户脱贫户，出行难问题，促进产业物流贸易流动，加快增收。</t>
    <phoneticPr fontId="10" type="noConversion"/>
  </si>
  <si>
    <r>
      <rPr>
        <b/>
        <sz val="13"/>
        <rFont val="宋体"/>
        <family val="3"/>
        <charset val="134"/>
        <scheme val="minor"/>
      </rPr>
      <t>①吸纳就业：</t>
    </r>
    <r>
      <rPr>
        <sz val="13"/>
        <rFont val="宋体"/>
        <family val="3"/>
        <charset val="134"/>
        <scheme val="minor"/>
      </rPr>
      <t>带动9户脱贫户增收，预计户均年增收5000元。</t>
    </r>
    <phoneticPr fontId="10" type="noConversion"/>
  </si>
  <si>
    <t>玛曲县曼日玛镇强茂村</t>
    <phoneticPr fontId="10" type="noConversion"/>
  </si>
  <si>
    <t>项目实施后，为当地旅游纪念品和线上线下销售补短板，增加当地牧户收入</t>
    <phoneticPr fontId="10" type="noConversion"/>
  </si>
  <si>
    <t>项目实施后，为当地10余名未就业脱贫户和监测户家庭大学生提供创业平台，提供就业岗位</t>
    <phoneticPr fontId="10" type="noConversion"/>
  </si>
  <si>
    <r>
      <rPr>
        <b/>
        <sz val="13"/>
        <rFont val="宋体"/>
        <family val="3"/>
        <charset val="134"/>
        <scheme val="minor"/>
      </rPr>
      <t>①吸纳就业：</t>
    </r>
    <r>
      <rPr>
        <sz val="13"/>
        <rFont val="宋体"/>
        <family val="3"/>
        <charset val="134"/>
        <scheme val="minor"/>
      </rPr>
      <t>带动10人脱贫户创业增收，预计人均年增收3000元。</t>
    </r>
    <phoneticPr fontId="10" type="noConversion"/>
  </si>
  <si>
    <t>玛曲县尼玛镇卓格社区</t>
    <phoneticPr fontId="10" type="noConversion"/>
  </si>
  <si>
    <r>
      <rPr>
        <b/>
        <sz val="13"/>
        <rFont val="宋体"/>
        <family val="3"/>
        <charset val="134"/>
        <scheme val="minor"/>
      </rPr>
      <t>①吸纳就业：</t>
    </r>
    <r>
      <rPr>
        <sz val="13"/>
        <rFont val="宋体"/>
        <family val="3"/>
        <charset val="134"/>
        <scheme val="minor"/>
      </rPr>
      <t>带动脱贫户30户119人、边缘易致贫户4户15人、突发严重困难户1户1人实现户均增收就业2000元，带动3年。</t>
    </r>
    <phoneticPr fontId="10" type="noConversion"/>
  </si>
  <si>
    <t>玛曲县水培牧草试点项目</t>
    <phoneticPr fontId="10" type="noConversion"/>
  </si>
  <si>
    <t>玛曲县畜产品龙头企业扶持项目</t>
    <phoneticPr fontId="10" type="noConversion"/>
  </si>
  <si>
    <t>玛曲县种质资源保护与良种繁育体系建设项目（三年倍增）</t>
    <phoneticPr fontId="10" type="noConversion"/>
  </si>
  <si>
    <t>玛曲县创建“家庭牧场”示范场建设项目（三年倍增）</t>
    <phoneticPr fontId="10" type="noConversion"/>
  </si>
  <si>
    <t>玛曲县联合社扶持项目（三年倍增）</t>
    <phoneticPr fontId="10" type="noConversion"/>
  </si>
  <si>
    <t>玛曲县扶持“五有”专业合作社示范社项目（三年倍增）</t>
    <phoneticPr fontId="10" type="noConversion"/>
  </si>
  <si>
    <t>玛曲县青藏畜牧交易市场
建设项目</t>
    <phoneticPr fontId="10" type="noConversion"/>
  </si>
  <si>
    <t>玛曲县乡镇牦牛冷鲜乳收购站建设</t>
    <phoneticPr fontId="10" type="noConversion"/>
  </si>
  <si>
    <t>尼玛镇秀玛村综合服务设施建设项目</t>
    <phoneticPr fontId="10" type="noConversion"/>
  </si>
  <si>
    <t>欧拉镇曲河村集体经济建设项目</t>
    <phoneticPr fontId="10" type="noConversion"/>
  </si>
  <si>
    <t>玛曲县欧拉镇人民政府</t>
    <phoneticPr fontId="10" type="noConversion"/>
  </si>
  <si>
    <t>玛曲黄河奇石文化建设项目</t>
    <phoneticPr fontId="10" type="noConversion"/>
  </si>
  <si>
    <t>玛曲县民族特色文化旅游产品开发项目</t>
    <phoneticPr fontId="10" type="noConversion"/>
  </si>
  <si>
    <t>2023年小额信贷贴息资金</t>
    <phoneticPr fontId="10" type="noConversion"/>
  </si>
  <si>
    <r>
      <rPr>
        <sz val="13"/>
        <rFont val="宋体"/>
        <family val="3"/>
        <charset val="134"/>
      </rPr>
      <t>玛曲县</t>
    </r>
    <r>
      <rPr>
        <sz val="13"/>
        <rFont val="Microsoft YaHei UI Light"/>
        <family val="1"/>
      </rPr>
      <t>“</t>
    </r>
    <r>
      <rPr>
        <sz val="13"/>
        <rFont val="宋体"/>
        <family val="3"/>
        <charset val="134"/>
      </rPr>
      <t>首曲牧歌</t>
    </r>
    <r>
      <rPr>
        <sz val="13"/>
        <rFont val="Microsoft YaHei UI Light"/>
        <family val="1"/>
      </rPr>
      <t>”</t>
    </r>
    <r>
      <rPr>
        <sz val="13"/>
        <rFont val="宋体"/>
        <family val="3"/>
        <charset val="134"/>
      </rPr>
      <t>歌舞剧编排制作及河曲马纪录片项目</t>
    </r>
    <phoneticPr fontId="10" type="noConversion"/>
  </si>
  <si>
    <t>尼玛镇哇尔玛村三队旅游产业路修建项目</t>
    <phoneticPr fontId="10" type="noConversion"/>
  </si>
  <si>
    <t>玛曲县智慧文旅建设运营项目</t>
    <phoneticPr fontId="10" type="noConversion"/>
  </si>
  <si>
    <t>2022年自然村（组）通硬化路建设项目</t>
    <phoneticPr fontId="10" type="noConversion"/>
  </si>
  <si>
    <t>本隆-郭查二组自然村道路工程</t>
    <phoneticPr fontId="10" type="noConversion"/>
  </si>
  <si>
    <t>玛曲县采日玛镇2023年中央财政以工代赈项目</t>
    <phoneticPr fontId="10" type="noConversion"/>
  </si>
  <si>
    <t>玛曲县阿万仓镇贡赛村六组村产业道路建设项目</t>
    <phoneticPr fontId="10" type="noConversion"/>
  </si>
  <si>
    <t>国家水土保持重点工程2023玛曲县齐哈玛镇郭查村小流域（片区）水土保持综合治理工程</t>
    <phoneticPr fontId="10" type="noConversion"/>
  </si>
  <si>
    <t>2023度玛曲县山洪灾害防治项目（升级改造）</t>
    <phoneticPr fontId="10" type="noConversion"/>
  </si>
  <si>
    <t>2023度玛曲县山洪灾害防治设备维修养护项目</t>
    <phoneticPr fontId="10" type="noConversion"/>
  </si>
  <si>
    <t>玛曲县节水补助项目</t>
    <phoneticPr fontId="10" type="noConversion"/>
  </si>
  <si>
    <t>玛曲县水资源管理项目</t>
    <phoneticPr fontId="10" type="noConversion"/>
  </si>
  <si>
    <t>2023年玛曲县农村饮水工程维修养护项目</t>
    <phoneticPr fontId="10" type="noConversion"/>
  </si>
  <si>
    <t>退化草原修复治理3.1万亩（包含河曲马场退化草原修复治理0.5万亩），聘用全县80名当地牧户或脱贫户为草原管护员</t>
    <phoneticPr fontId="10" type="noConversion"/>
  </si>
  <si>
    <t>易地扶贫搬迁贷款贴息</t>
    <phoneticPr fontId="10" type="noConversion"/>
  </si>
  <si>
    <t>用于“十三五”易地扶贫搬迁贷款贴息补助。</t>
    <phoneticPr fontId="10" type="noConversion"/>
  </si>
  <si>
    <t>玛曲县脱贫户就业增收补助</t>
    <phoneticPr fontId="10" type="noConversion"/>
  </si>
  <si>
    <t>2023年建档立卡户、边缘户、监测户“两后生”培训项目</t>
    <phoneticPr fontId="10" type="noConversion"/>
  </si>
  <si>
    <t xml:space="preserve">
共安排符合条件的“两后生”140人培训，每人每学年补助学费3000元。</t>
    <phoneticPr fontId="10" type="noConversion"/>
  </si>
  <si>
    <t>为全县两类户群众采购发放低氟边销茶6800余斤，每户发放约21-22斤，每斤约50元，受益户320户，覆盖全县41个行政村。</t>
    <phoneticPr fontId="10" type="noConversion"/>
  </si>
  <si>
    <t>87.94%</t>
    <phoneticPr fontId="10" type="noConversion"/>
  </si>
  <si>
    <t>85.37%</t>
    <phoneticPr fontId="10" type="noConversion"/>
  </si>
  <si>
    <t>8934</t>
    <phoneticPr fontId="10" type="noConversion"/>
  </si>
  <si>
    <t>4320.9</t>
    <phoneticPr fontId="10" type="noConversion"/>
  </si>
  <si>
    <t>48.36%</t>
    <phoneticPr fontId="10" type="noConversion"/>
  </si>
  <si>
    <t>205.1</t>
    <phoneticPr fontId="10" type="noConversion"/>
  </si>
  <si>
    <t>3%</t>
    <phoneticPr fontId="10" type="noConversion"/>
  </si>
  <si>
    <t>4408</t>
    <phoneticPr fontId="10" type="noConversion"/>
  </si>
  <si>
    <t>49.33%</t>
    <phoneticPr fontId="10" type="noConversion"/>
  </si>
  <si>
    <t>2620</t>
    <phoneticPr fontId="10" type="noConversion"/>
  </si>
  <si>
    <t>29.33%</t>
    <phoneticPr fontId="10" type="noConversion"/>
  </si>
  <si>
    <t>相关涉农资金暂未下达，跨科目整合资金量有限，后续资金下达后调整达标。</t>
    <phoneticPr fontId="10" type="noConversion"/>
  </si>
  <si>
    <r>
      <rPr>
        <b/>
        <sz val="13"/>
        <color rgb="FF000000"/>
        <rFont val="宋体"/>
        <family val="3"/>
        <charset val="134"/>
        <scheme val="minor"/>
      </rPr>
      <t>①吸纳务工：</t>
    </r>
    <r>
      <rPr>
        <sz val="13"/>
        <color rgb="FF000000"/>
        <rFont val="宋体"/>
        <family val="3"/>
        <charset val="134"/>
        <scheme val="minor"/>
      </rPr>
      <t>在项目实施中为周边群众提供务工岗位10个，群众通过务工收入达到3000元左右。</t>
    </r>
    <r>
      <rPr>
        <b/>
        <sz val="13"/>
        <color rgb="FF000000"/>
        <rFont val="宋体"/>
        <family val="3"/>
        <charset val="134"/>
        <scheme val="minor"/>
      </rPr>
      <t>②吸纳就业：</t>
    </r>
    <r>
      <rPr>
        <sz val="13"/>
        <color rgb="FF000000"/>
        <rFont val="宋体"/>
        <family val="3"/>
        <charset val="134"/>
        <scheme val="minor"/>
      </rPr>
      <t>通过项目实施，可提供务工岗位5个，有效带动5户21人低收入家庭年务工收入2000元以上；</t>
    </r>
    <phoneticPr fontId="10" type="noConversion"/>
  </si>
  <si>
    <r>
      <rPr>
        <b/>
        <sz val="13"/>
        <color rgb="FF000000"/>
        <rFont val="宋体"/>
        <family val="3"/>
        <charset val="134"/>
        <scheme val="minor"/>
      </rPr>
      <t>①投放物资、技术指导：</t>
    </r>
    <r>
      <rPr>
        <sz val="13"/>
        <color rgb="FF000000"/>
        <rFont val="宋体"/>
        <family val="3"/>
        <charset val="134"/>
        <scheme val="minor"/>
      </rPr>
      <t>通过采购投放物资，提高基地管理水平，提升基地经济效益。</t>
    </r>
    <r>
      <rPr>
        <b/>
        <sz val="13"/>
        <color rgb="FF000000"/>
        <rFont val="宋体"/>
        <family val="3"/>
        <charset val="134"/>
        <scheme val="minor"/>
      </rPr>
      <t>②吸纳务工：</t>
    </r>
    <r>
      <rPr>
        <sz val="13"/>
        <color rgb="FF000000"/>
        <rFont val="宋体"/>
        <family val="3"/>
        <charset val="134"/>
        <scheme val="minor"/>
      </rPr>
      <t>在项目实施后过程中为周边群众提供务工岗位10个，群众通过务工收入达到3000元左右。</t>
    </r>
    <phoneticPr fontId="10" type="noConversion"/>
  </si>
  <si>
    <r>
      <rPr>
        <b/>
        <sz val="13"/>
        <color rgb="FF000000"/>
        <rFont val="宋体"/>
        <family val="3"/>
        <charset val="134"/>
        <scheme val="minor"/>
      </rPr>
      <t>①投放物资：</t>
    </r>
    <r>
      <rPr>
        <sz val="13"/>
        <color rgb="FF000000"/>
        <rFont val="宋体"/>
        <family val="3"/>
        <charset val="134"/>
        <scheme val="minor"/>
      </rPr>
      <t>带动10户脱贫户增收，户均年增收1000元，带动3年。</t>
    </r>
    <r>
      <rPr>
        <b/>
        <sz val="13"/>
        <color rgb="FF000000"/>
        <rFont val="宋体"/>
        <family val="3"/>
        <charset val="134"/>
        <scheme val="minor"/>
      </rPr>
      <t>②吸纳务工：</t>
    </r>
    <r>
      <rPr>
        <sz val="13"/>
        <color rgb="FF000000"/>
        <rFont val="宋体"/>
        <family val="3"/>
        <charset val="134"/>
        <scheme val="minor"/>
      </rPr>
      <t>通过项目实施，可提供务工岗位6个，有效带动6户30人低收入家庭年务工收入2000元以上；</t>
    </r>
    <phoneticPr fontId="10" type="noConversion"/>
  </si>
  <si>
    <r>
      <rPr>
        <b/>
        <sz val="13"/>
        <color rgb="FF000000"/>
        <rFont val="宋体"/>
        <family val="3"/>
        <charset val="134"/>
        <scheme val="minor"/>
      </rPr>
      <t>①技术服务指导：</t>
    </r>
    <r>
      <rPr>
        <sz val="13"/>
        <color rgb="FF000000"/>
        <rFont val="宋体"/>
        <family val="3"/>
        <charset val="134"/>
        <scheme val="minor"/>
      </rPr>
      <t>指导周边低收入户科学养殖，降低饲养成本</t>
    </r>
    <r>
      <rPr>
        <b/>
        <sz val="13"/>
        <color rgb="FF000000"/>
        <rFont val="宋体"/>
        <family val="3"/>
        <charset val="134"/>
        <scheme val="minor"/>
      </rPr>
      <t>②产品代销等：</t>
    </r>
    <r>
      <rPr>
        <sz val="13"/>
        <color rgb="FF000000"/>
        <rFont val="宋体"/>
        <family val="3"/>
        <charset val="134"/>
        <scheme val="minor"/>
      </rPr>
      <t>联农带农方式，鼓励家庭牧场大力发展牲畜养殖，拓宽当地群众增收渠道，实现产业发展、群众增收。年户均增收2000元左右。</t>
    </r>
    <phoneticPr fontId="10" type="noConversion"/>
  </si>
  <si>
    <r>
      <rPr>
        <b/>
        <sz val="13"/>
        <color rgb="FF000000"/>
        <rFont val="宋体"/>
        <family val="3"/>
        <charset val="134"/>
        <scheme val="minor"/>
      </rPr>
      <t>①技术服务指导②产品代销等：</t>
    </r>
    <r>
      <rPr>
        <sz val="13"/>
        <color rgb="FF000000"/>
        <rFont val="宋体"/>
        <family val="3"/>
        <charset val="134"/>
        <scheme val="minor"/>
      </rPr>
      <t>联农带农方式，鼓励联合社大力发展牲畜养殖，拓宽当地群众增收渠道，实现产业发展、群众增收。年户均增收2000元左右。</t>
    </r>
    <phoneticPr fontId="10" type="noConversion"/>
  </si>
  <si>
    <r>
      <rPr>
        <b/>
        <sz val="13"/>
        <color rgb="FF000000"/>
        <rFont val="宋体"/>
        <family val="3"/>
        <charset val="134"/>
        <scheme val="minor"/>
      </rPr>
      <t>①技术服务指导：</t>
    </r>
    <r>
      <rPr>
        <sz val="13"/>
        <color rgb="FF000000"/>
        <rFont val="宋体"/>
        <family val="3"/>
        <charset val="134"/>
        <scheme val="minor"/>
      </rPr>
      <t>指导周边低收入户科学养殖，降低饲养成本</t>
    </r>
    <r>
      <rPr>
        <b/>
        <sz val="13"/>
        <color rgb="FF000000"/>
        <rFont val="宋体"/>
        <family val="3"/>
        <charset val="134"/>
        <scheme val="minor"/>
      </rPr>
      <t>②产品代销等：</t>
    </r>
    <r>
      <rPr>
        <sz val="13"/>
        <color rgb="FF000000"/>
        <rFont val="宋体"/>
        <family val="3"/>
        <charset val="134"/>
        <scheme val="minor"/>
      </rPr>
      <t>联农带农方式，鼓励合作社大力发展牲畜养殖，拓宽当地群众增收渠道，实现产业发展、群众增收。年户均增收2000元左右。</t>
    </r>
    <phoneticPr fontId="10" type="noConversion"/>
  </si>
  <si>
    <t>在阿万仓镇沃特村建设牦牛冷鲜乳收购站一处，并配套设施设备。投资120万元。项目形成资产由农业农村局负责登记移交至沃特村集体；在齐哈玛镇国查村建设牦牛冷鲜乳收购站一处，并配套设施设备，投资120万元，带动脱贫户10户，每户每年1000元，带动3年。</t>
    <phoneticPr fontId="10" type="noConversion"/>
  </si>
  <si>
    <r>
      <rPr>
        <b/>
        <sz val="13"/>
        <color rgb="FF000000"/>
        <rFont val="宋体"/>
        <family val="3"/>
        <charset val="134"/>
        <scheme val="minor"/>
      </rPr>
      <t>①技术服务指导：</t>
    </r>
    <r>
      <rPr>
        <sz val="13"/>
        <color rgb="FF000000"/>
        <rFont val="宋体"/>
        <family val="3"/>
        <charset val="134"/>
        <scheme val="minor"/>
      </rPr>
      <t>吸引周边群众售卖牛奶，指导增产技术</t>
    </r>
    <r>
      <rPr>
        <b/>
        <sz val="13"/>
        <color rgb="FF000000"/>
        <rFont val="宋体"/>
        <family val="3"/>
        <charset val="134"/>
        <scheme val="minor"/>
      </rPr>
      <t>②带动增收：</t>
    </r>
    <r>
      <rPr>
        <sz val="13"/>
        <color rgb="FF000000"/>
        <rFont val="宋体"/>
        <family val="3"/>
        <charset val="134"/>
        <scheme val="minor"/>
      </rPr>
      <t>带动低收入户10户，每户每年1000元，带动3年。</t>
    </r>
    <phoneticPr fontId="10" type="noConversion"/>
  </si>
  <si>
    <t xml:space="preserve">（1）草原修复治理工程:退化草原补播改良0.4万亩。（2）生态旅游与管护基础设施建设工程:界碑5座、界桩9个，巡护栈道145米，瞭望与观景台60 平方米，休息亭36平方米，原有瞭望与观景台扩建60平方米并新增踏步道，国家草原公园道路指示牌2个，巡护单筒望远镜2个。
</t>
    <phoneticPr fontId="10" type="noConversion"/>
  </si>
  <si>
    <t>项目升级改造后，由就近牧户负责管理，每年向管理牧户支付1000元的管护费，共带动72户脱贫户每年增加1000元收入</t>
    <phoneticPr fontId="10" type="noConversion"/>
  </si>
  <si>
    <t>收购牦牛200头，进行育肥。每头5000元。</t>
    <phoneticPr fontId="10" type="noConversion"/>
  </si>
  <si>
    <t>为进一步改进村级基层党建阵地建设规范化，为办事群众提供便利环境，在秀玛村位于县城一块集体土地用地上修建一所占地面积约1亩的活动场所，建设资金约130万元，从而提高村级一站式服务效率。项目形成资产由组织部负责登记移交至秀玛村集体。</t>
    <phoneticPr fontId="10" type="noConversion"/>
  </si>
  <si>
    <t>在县域内重点展馆场所和河曲马场景区、阿万仓景区等打造黄河（玛曲）奇石、旅游纪念品和线上线下销售区域共150㎡及附属设施，项目形成资产由文旅局负责登记移交至尼玛镇。</t>
    <phoneticPr fontId="10" type="noConversion"/>
  </si>
  <si>
    <t>本项目拟加工玉器500件、石器石雕1000件、牛羊毛制品1000件、风干牦牛肉3000kg、牛羊角及牛羊骨工艺品1000件、藏茶1000kg。项目新建加工车间500平方米，原辅料库房100平方米。购置切割机、打磨机、抛光机、雕刻机等设备10台（套）项目形成资产由文旅局负责登记移交至强茂村集体。</t>
    <phoneticPr fontId="10" type="noConversion"/>
  </si>
  <si>
    <t>用于888户脱贫户两类户小额信贷贴息，可拉动扶贫贷款4440万元。</t>
    <phoneticPr fontId="10" type="noConversion"/>
  </si>
  <si>
    <r>
      <rPr>
        <sz val="13"/>
        <rFont val="宋体"/>
        <family val="3"/>
        <charset val="134"/>
      </rPr>
      <t>结合玛曲当地游牧文化、格萨尔文化、黄河文化编排制作一部</t>
    </r>
    <r>
      <rPr>
        <sz val="13"/>
        <rFont val="Microsoft YaHei UI Light"/>
        <family val="1"/>
      </rPr>
      <t>“</t>
    </r>
    <r>
      <rPr>
        <sz val="13"/>
        <rFont val="宋体"/>
        <family val="3"/>
        <charset val="134"/>
      </rPr>
      <t>首曲牧歌</t>
    </r>
    <r>
      <rPr>
        <sz val="13"/>
        <rFont val="Microsoft YaHei UI Light"/>
        <family val="1"/>
      </rPr>
      <t>”</t>
    </r>
    <r>
      <rPr>
        <sz val="13"/>
        <rFont val="宋体"/>
        <family val="3"/>
        <charset val="134"/>
      </rPr>
      <t>歌舞剧，通过歌舞剧向外界展示玛曲县丰富的旅游资源和文化底蕴，加强了文化旅游的宣传推介。拍摄一部以河曲马文化为主题的纪录片。</t>
    </r>
    <phoneticPr fontId="10" type="noConversion"/>
  </si>
  <si>
    <t>玛曲县智慧旅游是通过现代信息技术和文化旅游管理、文化旅游服务和文化旅游营销的融合,以“文旅视频AI分析大数据平台”为指挥大脑，以“云游玛曲”为服务抓手，以“政务新媒体矩阵和网红打造”为宣传之翼。提升玛曲文化旅游服务、创新文化旅游管理、改善文化旅游体验、优化文化旅游资源利用、增强文化旅游产业竞争力。建设内容：1.景区售票系统、景区视频监控、大数据分析、舆情监测、客流分析等。2.掌上游玛曲程序开发、网上景区预览与线上购票。3.特色民宿介绍与预定及“吃住行游购娱”全方位介绍与预定。</t>
    <phoneticPr fontId="10" type="noConversion"/>
  </si>
  <si>
    <t>路线全长8.26km，路面结构形式为天然砂砾路面。路基工程：挖方28638m³，填方10368m³，软土路基处理661.4m³；路面工程：15cm天然砂砾面层49205㎡；桥梁涵洞工程：新建钢波纹管圆管涵159.5m/22道，混合式过水路面20m/1处；安全设施：波形护栏124m，各类标志牌20块，里程碑9个，栏式轮廓标19个，道口标柱4根；平面交叉1处。预算总投资268.8688万元。</t>
    <phoneticPr fontId="10" type="noConversion"/>
  </si>
  <si>
    <t>路线全长3.88km，路面结构形式为天然砂砾路面。路基工程：挖方760m³，填方12853m³，软土路基处理1762.5m³；路面工程：15cm天然砂砾面层22743㎡；桥梁涵洞工程：新建钢波纹管圆管涵76.5m/10道；安全设施：里程碑4块，道口标柱4根，各类标志牌7块；平面交叉1处。预算总投资155.2038万元。</t>
    <phoneticPr fontId="10" type="noConversion"/>
  </si>
  <si>
    <t>路线全长4.34km，路面结构形式为天然砂砾路面。路基工程：挖方696m³，填方17967m³，软土路基处理537m³；路面工程：15cm天然砂砾面层25308㎡；桥梁涵洞工程：新建钢波纹管圆管涵57m/8道；安全设施：里程碑5块，道口标柱4根，各类标志牌7块；平面交叉1处。预算总投资147.3342万元。</t>
    <phoneticPr fontId="10" type="noConversion"/>
  </si>
  <si>
    <t>路线全长1.01km，路面结构形式为天然砂砾路面。路基工程：挖方742m³，填方3221m³；路面工程：15cm天然砂砾面层5998㎡；桥梁涵洞工程：新建钢波纹管圆管涵13m/1道；安全设施：波形钢板护栏92m，栏式轮廓标13个，各类标志牌5块；平面交叉1处。预算总投资42.9815万元。</t>
    <phoneticPr fontId="10" type="noConversion"/>
  </si>
  <si>
    <t>路线全长5.13km，路面结构形式为天然砂砾路面。路基工程：挖方1273m³，填方10253m³；路面工程：15cm天然砂砾面层29628㎡；桥梁涵洞工程：新建钢波纹管圆管涵36.5m/5道；安全设施：各类标志牌4块，里程碑6个，道口标柱4根；平面交叉1处。预算总投资142.0318万元。</t>
    <phoneticPr fontId="10" type="noConversion"/>
  </si>
  <si>
    <t>路线全长1.94km，路面结构形式为天然砂砾路面。路基工程：挖方1728m³，填方2603m³；路面工程：15cm天然砂砾面层11245㎡；安全设施：里程碑2块，道口标柱4根，各类标志牌6块；平面交叉1处。预算总投资22.3844万元。</t>
    <phoneticPr fontId="10" type="noConversion"/>
  </si>
  <si>
    <r>
      <rPr>
        <b/>
        <sz val="13"/>
        <rFont val="宋体"/>
        <family val="3"/>
        <charset val="134"/>
        <scheme val="minor"/>
      </rPr>
      <t>①入股分红：</t>
    </r>
    <r>
      <rPr>
        <sz val="13"/>
        <rFont val="宋体"/>
        <family val="3"/>
        <charset val="134"/>
        <scheme val="minor"/>
      </rPr>
      <t>项目实施后，壮大村集体经济、解决就业岗位同时带动检测户17户69人增收。</t>
    </r>
    <phoneticPr fontId="10" type="noConversion"/>
  </si>
  <si>
    <t>入股曲河村村集体经营主体，每年分红6%，不低于1000元。</t>
    <phoneticPr fontId="10" type="noConversion"/>
  </si>
  <si>
    <t>在河曲马场牦牛养殖基地试点水培牧草基地一处,日产量约30吨，项目形成资产由农业农村局负责登记移交至河曲马场国有资产管理。</t>
    <phoneticPr fontId="10" type="noConversion"/>
  </si>
  <si>
    <t>玛曲县6镇2乡1场</t>
    <phoneticPr fontId="10" type="noConversion"/>
  </si>
  <si>
    <t>通过项目实施，歌舞剧和记录片的影响，将当地畜牧产品大量对外宣传，带动周边牧民群众创收。</t>
    <phoneticPr fontId="10" type="noConversion"/>
  </si>
  <si>
    <t>该项目的实施，将当地特色畜牧产品加快流动，增加知名度，带动脱贫人口有效增收。</t>
    <phoneticPr fontId="10" type="noConversion"/>
  </si>
  <si>
    <t>该项目的实施，将加快当地特色畜牧产品和旅游纪念品的流动和销售，带动脱贫人口有效增收。</t>
    <phoneticPr fontId="10" type="noConversion"/>
  </si>
  <si>
    <t>通过以工代赈方式组织实施，项目实施过程中通过提供就业岗位和临时务工岗位，发放劳务报酬66万元，占衔接资金15%，辐射带动16人人均年收入增加4万元以上</t>
    <phoneticPr fontId="10" type="noConversion"/>
  </si>
  <si>
    <t>通过以工代赈方式组织实施，项目实施过程中通过提供就业岗位和临时务工岗位，发放劳务报酬88万元，占衔接资金15%，辐射带动30人人均年收入增加2.9万元以上</t>
    <phoneticPr fontId="10" type="noConversion"/>
  </si>
  <si>
    <t>路线全长3.95km，路面结构形式为天然砂砾路面。路基工程：挖方18180m³，填方7830m³；路面工程：15cm厚天然砂砾面层23982㎡；桥梁涵洞工程：新建钢波纹管圆管涵16.5m/2道；安全设施：波形护栏536m，栏式轮廓标71个，各类标志牌15块，里程碑4个。预算总投资111.5189万元</t>
    <phoneticPr fontId="10" type="noConversion"/>
  </si>
  <si>
    <t>新建长205公里、宽5.5米砂砾路面（明细内容下列9个分项目）项目形成资产由乡交通局负责登记后，移交20个村村集体。</t>
    <phoneticPr fontId="10" type="noConversion"/>
  </si>
  <si>
    <t>新建一座玛曲县欧拉秀玛乡甘青交界处活畜交易市场，现需要修建1000平方米暖棚四座，硬化场地13000平方米，维修围墙高2米×长度760米，装卸台一座，焊接牛羊分栏室长100米×宽度8米，过磅室一座，固定资产归交易市场所有。</t>
    <phoneticPr fontId="10" type="noConversion"/>
  </si>
  <si>
    <t>全县创建“家庭牧场”示范场10家进行基础设施提升改造（圈舍暖棚化、生物多样化、草畜平衡化、产品有机化、牲畜良种化、防疫规范化）。每家投资20万元。项目形成资产由农业农村局负责登记移交至家庭牧场。</t>
    <phoneticPr fontId="10" type="noConversion"/>
  </si>
  <si>
    <t>在全县扶持联合社5家进行基础设施提升改造（养殖基地、牧业机械、良种供给、订单销售、储藏场所）。每家投资20万元。项目形成资产由农业农村局负责登记移交至合作社。</t>
    <phoneticPr fontId="10" type="noConversion"/>
  </si>
  <si>
    <t>在全县范围内扶持发展15家专业合作社示范社进行基础设施提升改造（养殖基地、牧业机械、良种供给、订单销售、储藏场所）。每家投资20万元。项目形成资产由农业农村局负责登记移交至合作社管理。</t>
    <phoneticPr fontId="10" type="noConversion"/>
  </si>
  <si>
    <t>维修原有的村道及新建旅游产业路全长3公里，宽3米，厚20公分，形成固定资产归哇尔玛村所有。</t>
    <phoneticPr fontId="10" type="noConversion"/>
  </si>
  <si>
    <t>新增造原种草262.47公顷；封禁治理594.69公顷；新建侵蚀沟道坡面生态治理（右岸）525m，沟头防护1处，谷坊4座；设置网围栏11.75公里，设置封禁警示牌3座，工程宣传碑1座，标示牌4个。项目形成资产由水务局负责登记后，移交郭查村村集体所有</t>
    <phoneticPr fontId="10" type="noConversion"/>
  </si>
  <si>
    <t>玛曲县曼日玛镇尕加村、阿万仓镇沃特村</t>
    <phoneticPr fontId="10" type="noConversion"/>
  </si>
  <si>
    <t>根据三年倍增省级抓点示范方案在曼日玛镇尕加村、阿万仓镇沃特村牦牛专业合作社改扩建堆肥场2处840平方米，项目形成资产由农业农村局负责登记移交至合作社所有。</t>
    <phoneticPr fontId="10" type="noConversion"/>
  </si>
  <si>
    <t>齐哈玛镇乡镇府驻地 ： 1、水源水泵防冻2处，阀井维修8个，DN100闸阀3个，DN80钢制闸阀8个，DN63钢制闸阀8个，高位水池围栏150m，更换破损管道Ф125PE管80m。
曼日玛镇乡镇府驻地：1、新建50方蓄水池一座，水源截引设施改造一处，新增水泵一台（手自一体），埋设Ф75PE管100m.河曲马场场部：1、水厂清水池清运、防渗，深井潜水泵一台，配电柜一台，更换立式清水泵2台，水厂自动化控制柜、变频柜维修一处，职工周转房更换Ф50PE管80m.破除硬化路80m。项目形成资产由水务局负责登记后，确权移交到哇尔义村、斗隆村、赛祥村村集体</t>
    <phoneticPr fontId="10" type="noConversion"/>
  </si>
  <si>
    <t>麦科村二队至五队村组道路水泥硬化，宽度3.5米，长6公里。项目形成资产由乡村振兴局负责登记后，移交麦科村集体所有</t>
    <phoneticPr fontId="10" type="noConversion"/>
  </si>
  <si>
    <t>修建尕加村6队至7队-10队、11队村道16公里，涵洞26座，维修桥梁3座。项目形成资产由乡村振兴局负责登记后，移交贡尕加村集体所有</t>
    <phoneticPr fontId="10" type="noConversion"/>
  </si>
  <si>
    <t>新建产业沙砾路25公里、涵洞7座，路面宽4.5米。项目形成资产由乡村振兴局负责登记后，移交贡赛村村集体所有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</si>
</sst>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_ "/>
    <numFmt numFmtId="178" formatCode="0_);[Red]\(0\)"/>
    <numFmt numFmtId="179" formatCode="0.0_ "/>
    <numFmt numFmtId="180" formatCode="0.00_);[Red]\(0.00\)"/>
  </numFmts>
  <fonts count="37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8"/>
      <name val="方正小标宋简体"/>
      <family val="4"/>
      <charset val="134"/>
    </font>
    <font>
      <b/>
      <sz val="16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0"/>
      <name val="仿宋_GB2312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u/>
      <sz val="18"/>
      <name val="方正小标宋简体"/>
      <family val="4"/>
      <charset val="134"/>
    </font>
    <font>
      <sz val="9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方正小标宋简体"/>
      <family val="3"/>
      <charset val="134"/>
    </font>
    <font>
      <b/>
      <sz val="11"/>
      <color rgb="FF000000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3"/>
      <name val="宋体"/>
      <family val="3"/>
      <charset val="134"/>
      <scheme val="minor"/>
    </font>
    <font>
      <sz val="13"/>
      <color rgb="FF000000"/>
      <name val="宋体"/>
      <family val="3"/>
      <charset val="134"/>
      <scheme val="minor"/>
    </font>
    <font>
      <sz val="13"/>
      <name val="Microsoft YaHei UI Light"/>
      <family val="1"/>
    </font>
    <font>
      <b/>
      <sz val="13"/>
      <color rgb="FF000000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b/>
      <sz val="13"/>
      <color rgb="FFFF0000"/>
      <name val="宋体"/>
      <family val="3"/>
      <charset val="134"/>
      <scheme val="minor"/>
    </font>
    <font>
      <b/>
      <sz val="13"/>
      <color theme="1"/>
      <name val="宋体"/>
      <family val="3"/>
      <charset val="134"/>
      <scheme val="minor"/>
    </font>
    <font>
      <sz val="13"/>
      <name val="宋体"/>
      <family val="3"/>
      <charset val="134"/>
    </font>
    <font>
      <sz val="13"/>
      <name val="Times New Roman"/>
      <family val="1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Protection="0"/>
    <xf numFmtId="0" fontId="14" fillId="0" borderId="0"/>
    <xf numFmtId="0" fontId="2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2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2" fillId="0" borderId="0">
      <protection locked="0"/>
    </xf>
  </cellStyleXfs>
  <cellXfs count="18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0" applyFont="1" applyFill="1" applyBorder="1" applyAlignment="1">
      <alignment horizontal="center" vertical="center"/>
    </xf>
    <xf numFmtId="0" fontId="3" fillId="0" borderId="0" xfId="1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0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7" fillId="0" borderId="2" xfId="6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 applyProtection="1">
      <alignment horizontal="center" vertical="center" wrapText="1"/>
    </xf>
    <xf numFmtId="0" fontId="10" fillId="0" borderId="2" xfId="4" applyNumberFormat="1" applyFont="1" applyFill="1" applyBorder="1" applyAlignment="1" applyProtection="1">
      <alignment horizontal="center" vertical="center" wrapText="1"/>
    </xf>
    <xf numFmtId="31" fontId="10" fillId="0" borderId="2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0" fontId="12" fillId="0" borderId="2" xfId="10" applyFont="1" applyFill="1" applyBorder="1" applyAlignment="1" applyProtection="1">
      <alignment horizontal="center" vertical="center"/>
    </xf>
    <xf numFmtId="0" fontId="11" fillId="0" borderId="0" xfId="1" applyFont="1" applyFill="1" applyAlignment="1">
      <alignment vertical="center" wrapText="1"/>
    </xf>
    <xf numFmtId="0" fontId="14" fillId="0" borderId="0" xfId="4"/>
    <xf numFmtId="0" fontId="21" fillId="0" borderId="2" xfId="4" applyFont="1" applyBorder="1" applyAlignment="1">
      <alignment horizontal="center" vertical="center"/>
    </xf>
    <xf numFmtId="0" fontId="21" fillId="3" borderId="2" xfId="4" applyFont="1" applyFill="1" applyBorder="1" applyAlignment="1">
      <alignment horizontal="center" vertical="center" wrapText="1"/>
    </xf>
    <xf numFmtId="0" fontId="21" fillId="3" borderId="2" xfId="4" applyFont="1" applyFill="1" applyBorder="1" applyAlignment="1">
      <alignment horizontal="center" vertical="center"/>
    </xf>
    <xf numFmtId="0" fontId="21" fillId="0" borderId="2" xfId="4" applyFont="1" applyBorder="1" applyAlignment="1">
      <alignment vertical="center" wrapText="1"/>
    </xf>
    <xf numFmtId="0" fontId="20" fillId="0" borderId="2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 wrapText="1"/>
    </xf>
    <xf numFmtId="49" fontId="14" fillId="0" borderId="2" xfId="4" applyNumberFormat="1" applyBorder="1" applyAlignment="1">
      <alignment horizontal="center" vertical="center"/>
    </xf>
    <xf numFmtId="0" fontId="18" fillId="0" borderId="0" xfId="4" applyFont="1"/>
    <xf numFmtId="0" fontId="12" fillId="0" borderId="2" xfId="6" applyNumberFormat="1" applyFont="1" applyFill="1" applyBorder="1" applyAlignment="1">
      <alignment horizontal="center" vertical="center" wrapText="1"/>
    </xf>
    <xf numFmtId="176" fontId="12" fillId="0" borderId="2" xfId="6" applyNumberFormat="1" applyFont="1" applyFill="1" applyBorder="1" applyAlignment="1">
      <alignment horizontal="center" vertical="center" wrapText="1"/>
    </xf>
    <xf numFmtId="10" fontId="12" fillId="0" borderId="2" xfId="6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22" fillId="0" borderId="2" xfId="6" applyNumberFormat="1" applyFont="1" applyFill="1" applyBorder="1" applyAlignment="1">
      <alignment horizontal="center" vertical="center" wrapText="1"/>
    </xf>
    <xf numFmtId="176" fontId="22" fillId="0" borderId="2" xfId="6" applyNumberFormat="1" applyFont="1" applyFill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176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14" fillId="0" borderId="2" xfId="4" applyNumberFormat="1" applyBorder="1" applyAlignment="1">
      <alignment horizontal="center" vertical="center"/>
    </xf>
    <xf numFmtId="0" fontId="11" fillId="0" borderId="2" xfId="6" applyNumberFormat="1" applyFont="1" applyFill="1" applyBorder="1" applyAlignment="1">
      <alignment horizontal="center" vertical="center" wrapText="1"/>
    </xf>
    <xf numFmtId="0" fontId="25" fillId="0" borderId="0" xfId="6" applyNumberFormat="1" applyFont="1" applyFill="1" applyBorder="1" applyAlignment="1">
      <alignment horizontal="center" vertical="center" wrapText="1"/>
    </xf>
    <xf numFmtId="0" fontId="25" fillId="0" borderId="0" xfId="6" applyNumberFormat="1" applyFont="1" applyFill="1" applyBorder="1" applyAlignment="1">
      <alignment horizontal="justify" vertical="center" wrapText="1"/>
    </xf>
    <xf numFmtId="177" fontId="25" fillId="0" borderId="0" xfId="6" applyNumberFormat="1" applyFont="1" applyFill="1" applyBorder="1" applyAlignment="1">
      <alignment horizontal="center" vertical="center" wrapText="1"/>
    </xf>
    <xf numFmtId="0" fontId="25" fillId="0" borderId="0" xfId="6" applyNumberFormat="1" applyFont="1" applyFill="1" applyBorder="1" applyAlignment="1">
      <alignment horizontal="left" vertical="center" wrapText="1"/>
    </xf>
    <xf numFmtId="0" fontId="25" fillId="0" borderId="0" xfId="6" applyNumberFormat="1" applyFont="1" applyFill="1" applyBorder="1" applyAlignment="1">
      <alignment vertical="center" wrapText="1"/>
    </xf>
    <xf numFmtId="0" fontId="25" fillId="0" borderId="2" xfId="6" applyNumberFormat="1" applyFont="1" applyFill="1" applyBorder="1" applyAlignment="1">
      <alignment horizontal="center" vertical="center" wrapText="1"/>
    </xf>
    <xf numFmtId="0" fontId="25" fillId="0" borderId="2" xfId="6" applyNumberFormat="1" applyFont="1" applyFill="1" applyBorder="1" applyAlignment="1">
      <alignment horizontal="left" vertical="center" wrapText="1"/>
    </xf>
    <xf numFmtId="177" fontId="27" fillId="0" borderId="2" xfId="6" applyNumberFormat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left" vertical="center" wrapText="1"/>
    </xf>
    <xf numFmtId="177" fontId="27" fillId="0" borderId="2" xfId="1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5" fillId="0" borderId="2" xfId="8" applyNumberFormat="1" applyFont="1" applyFill="1" applyBorder="1" applyAlignment="1">
      <alignment horizontal="left" vertical="center" wrapText="1"/>
    </xf>
    <xf numFmtId="0" fontId="27" fillId="0" borderId="2" xfId="6" applyNumberFormat="1" applyFont="1" applyFill="1" applyBorder="1" applyAlignment="1">
      <alignment horizontal="center" vertical="center" wrapText="1"/>
    </xf>
    <xf numFmtId="0" fontId="25" fillId="0" borderId="2" xfId="8" applyNumberFormat="1" applyFont="1" applyFill="1" applyBorder="1" applyAlignment="1">
      <alignment horizontal="center" vertical="center" wrapText="1"/>
    </xf>
    <xf numFmtId="0" fontId="25" fillId="0" borderId="2" xfId="14" applyFont="1" applyFill="1" applyBorder="1" applyAlignment="1" applyProtection="1">
      <alignment horizontal="center" vertical="center" wrapText="1"/>
    </xf>
    <xf numFmtId="0" fontId="27" fillId="0" borderId="2" xfId="14" applyFont="1" applyFill="1" applyBorder="1" applyAlignment="1" applyProtection="1">
      <alignment horizontal="center" vertical="center" wrapText="1"/>
    </xf>
    <xf numFmtId="0" fontId="27" fillId="0" borderId="2" xfId="1" applyFont="1" applyFill="1" applyBorder="1" applyAlignment="1">
      <alignment horizontal="left" vertical="center" wrapText="1"/>
    </xf>
    <xf numFmtId="0" fontId="25" fillId="0" borderId="2" xfId="6" applyNumberFormat="1" applyFont="1" applyFill="1" applyBorder="1" applyAlignment="1">
      <alignment horizontal="justify" vertical="center" wrapText="1"/>
    </xf>
    <xf numFmtId="0" fontId="25" fillId="0" borderId="2" xfId="6" applyNumberFormat="1" applyFont="1" applyFill="1" applyBorder="1" applyAlignment="1">
      <alignment vertical="center" wrapText="1"/>
    </xf>
    <xf numFmtId="0" fontId="27" fillId="3" borderId="2" xfId="6" applyNumberFormat="1" applyFont="1" applyFill="1" applyBorder="1" applyAlignment="1">
      <alignment horizontal="center" vertical="center" wrapText="1"/>
    </xf>
    <xf numFmtId="0" fontId="25" fillId="0" borderId="2" xfId="14" applyNumberFormat="1" applyFont="1" applyFill="1" applyBorder="1" applyAlignment="1" applyProtection="1">
      <alignment horizontal="center" vertical="center" wrapText="1"/>
    </xf>
    <xf numFmtId="179" fontId="27" fillId="0" borderId="2" xfId="6" applyNumberFormat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left" vertical="center" wrapText="1"/>
    </xf>
    <xf numFmtId="0" fontId="27" fillId="0" borderId="4" xfId="6" applyNumberFormat="1" applyFont="1" applyFill="1" applyBorder="1" applyAlignment="1">
      <alignment horizontal="center" vertical="center" wrapText="1"/>
    </xf>
    <xf numFmtId="0" fontId="27" fillId="0" borderId="5" xfId="6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177" fontId="25" fillId="0" borderId="2" xfId="6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177" fontId="25" fillId="0" borderId="2" xfId="1" applyNumberFormat="1" applyFont="1" applyFill="1" applyBorder="1" applyAlignment="1">
      <alignment horizontal="center" vertical="center" wrapText="1"/>
    </xf>
    <xf numFmtId="0" fontId="25" fillId="0" borderId="0" xfId="14" applyFont="1" applyFill="1" applyBorder="1" applyAlignment="1" applyProtection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28" fillId="0" borderId="2" xfId="6" applyNumberFormat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0" fontId="26" fillId="0" borderId="0" xfId="1" applyFont="1">
      <alignment vertical="center"/>
    </xf>
    <xf numFmtId="0" fontId="27" fillId="3" borderId="4" xfId="6" applyNumberFormat="1" applyFont="1" applyFill="1" applyBorder="1" applyAlignment="1">
      <alignment horizontal="center" vertical="center" wrapText="1"/>
    </xf>
    <xf numFmtId="0" fontId="27" fillId="3" borderId="5" xfId="6" applyNumberFormat="1" applyFont="1" applyFill="1" applyBorder="1" applyAlignment="1">
      <alignment horizontal="center" vertical="center" wrapText="1"/>
    </xf>
    <xf numFmtId="0" fontId="27" fillId="3" borderId="4" xfId="1" applyFont="1" applyFill="1" applyBorder="1" applyAlignment="1">
      <alignment horizontal="left" vertical="center" wrapText="1"/>
    </xf>
    <xf numFmtId="0" fontId="27" fillId="3" borderId="5" xfId="1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14" applyFont="1" applyFill="1" applyBorder="1" applyAlignment="1" applyProtection="1">
      <alignment horizontal="center" vertical="top" wrapText="1"/>
    </xf>
    <xf numFmtId="0" fontId="27" fillId="3" borderId="6" xfId="6" applyNumberFormat="1" applyFont="1" applyFill="1" applyBorder="1" applyAlignment="1">
      <alignment vertical="center" wrapText="1"/>
    </xf>
    <xf numFmtId="0" fontId="27" fillId="0" borderId="2" xfId="6" applyNumberFormat="1" applyFont="1" applyFill="1" applyBorder="1" applyAlignment="1">
      <alignment horizontal="left" vertical="center" wrapText="1"/>
    </xf>
    <xf numFmtId="0" fontId="33" fillId="0" borderId="2" xfId="6" applyNumberFormat="1" applyFont="1" applyFill="1" applyBorder="1" applyAlignment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34" fillId="0" borderId="2" xfId="14" applyFont="1" applyFill="1" applyBorder="1" applyAlignment="1" applyProtection="1">
      <alignment horizontal="center" vertical="top" wrapText="1"/>
    </xf>
    <xf numFmtId="178" fontId="25" fillId="3" borderId="2" xfId="0" applyNumberFormat="1" applyFont="1" applyFill="1" applyBorder="1" applyAlignment="1">
      <alignment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176" fontId="27" fillId="0" borderId="2" xfId="1" applyNumberFormat="1" applyFont="1" applyFill="1" applyBorder="1" applyAlignment="1">
      <alignment horizontal="center" vertical="center" wrapText="1"/>
    </xf>
    <xf numFmtId="180" fontId="27" fillId="0" borderId="2" xfId="6" applyNumberFormat="1" applyFont="1" applyFill="1" applyBorder="1" applyAlignment="1">
      <alignment horizontal="center" vertical="center" wrapText="1"/>
    </xf>
    <xf numFmtId="180" fontId="27" fillId="0" borderId="2" xfId="1" applyNumberFormat="1" applyFont="1" applyFill="1" applyBorder="1" applyAlignment="1">
      <alignment horizontal="center" vertical="center" wrapText="1"/>
    </xf>
    <xf numFmtId="180" fontId="27" fillId="0" borderId="2" xfId="14" applyNumberFormat="1" applyFont="1" applyFill="1" applyBorder="1" applyAlignment="1" applyProtection="1">
      <alignment horizontal="center" vertical="center" wrapText="1"/>
    </xf>
    <xf numFmtId="10" fontId="14" fillId="0" borderId="2" xfId="4" applyNumberFormat="1" applyBorder="1" applyAlignment="1">
      <alignment horizontal="center" vertical="center"/>
    </xf>
    <xf numFmtId="0" fontId="36" fillId="0" borderId="2" xfId="4" applyFont="1" applyBorder="1" applyAlignment="1">
      <alignment vertical="center" wrapText="1"/>
    </xf>
    <xf numFmtId="0" fontId="28" fillId="0" borderId="2" xfId="14" applyFont="1" applyFill="1" applyBorder="1" applyAlignment="1" applyProtection="1">
      <alignment horizontal="center" vertical="center" wrapText="1"/>
    </xf>
    <xf numFmtId="0" fontId="28" fillId="0" borderId="2" xfId="6" applyNumberFormat="1" applyFont="1" applyFill="1" applyBorder="1" applyAlignment="1">
      <alignment horizontal="left" vertical="center" wrapText="1"/>
    </xf>
    <xf numFmtId="0" fontId="28" fillId="0" borderId="2" xfId="6" applyNumberFormat="1" applyFont="1" applyFill="1" applyBorder="1" applyAlignment="1">
      <alignment horizontal="justify" vertical="center" wrapText="1"/>
    </xf>
    <xf numFmtId="177" fontId="30" fillId="0" borderId="2" xfId="6" applyNumberFormat="1" applyFont="1" applyFill="1" applyBorder="1" applyAlignment="1">
      <alignment horizontal="center" vertical="center" wrapText="1"/>
    </xf>
    <xf numFmtId="0" fontId="30" fillId="0" borderId="2" xfId="6" applyNumberFormat="1" applyFont="1" applyFill="1" applyBorder="1" applyAlignment="1">
      <alignment horizontal="center" vertical="center" wrapText="1"/>
    </xf>
    <xf numFmtId="0" fontId="28" fillId="0" borderId="2" xfId="14" applyNumberFormat="1" applyFont="1" applyFill="1" applyBorder="1" applyAlignment="1" applyProtection="1">
      <alignment horizontal="center" vertical="center" wrapText="1"/>
    </xf>
    <xf numFmtId="0" fontId="25" fillId="0" borderId="2" xfId="14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6" applyNumberFormat="1" applyFont="1" applyFill="1" applyBorder="1" applyAlignment="1">
      <alignment horizontal="center" vertical="center" wrapText="1"/>
    </xf>
    <xf numFmtId="0" fontId="10" fillId="0" borderId="2" xfId="4" applyNumberFormat="1" applyFont="1" applyFill="1" applyBorder="1" applyAlignment="1" applyProtection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11" fillId="0" borderId="3" xfId="6" applyNumberFormat="1" applyFont="1" applyFill="1" applyBorder="1" applyAlignment="1">
      <alignment horizontal="center" vertical="center" wrapText="1"/>
    </xf>
    <xf numFmtId="0" fontId="11" fillId="0" borderId="4" xfId="6" applyNumberFormat="1" applyFont="1" applyFill="1" applyBorder="1" applyAlignment="1">
      <alignment horizontal="center" vertical="center" wrapText="1"/>
    </xf>
    <xf numFmtId="0" fontId="11" fillId="0" borderId="5" xfId="6" applyNumberFormat="1" applyFont="1" applyFill="1" applyBorder="1" applyAlignment="1">
      <alignment horizontal="center" vertical="center" wrapText="1"/>
    </xf>
    <xf numFmtId="0" fontId="10" fillId="0" borderId="2" xfId="6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8" fillId="0" borderId="2" xfId="4" applyNumberFormat="1" applyFont="1" applyFill="1" applyBorder="1" applyAlignment="1" applyProtection="1">
      <alignment horizontal="center" vertical="center" wrapText="1"/>
    </xf>
    <xf numFmtId="0" fontId="8" fillId="0" borderId="6" xfId="4" applyNumberFormat="1" applyFont="1" applyFill="1" applyBorder="1" applyAlignment="1" applyProtection="1">
      <alignment horizontal="center" vertical="center" wrapText="1"/>
    </xf>
    <xf numFmtId="0" fontId="8" fillId="0" borderId="7" xfId="4" applyNumberFormat="1" applyFont="1" applyFill="1" applyBorder="1" applyAlignment="1" applyProtection="1">
      <alignment horizontal="center" vertical="center" wrapText="1"/>
    </xf>
    <xf numFmtId="0" fontId="8" fillId="0" borderId="8" xfId="4" applyNumberFormat="1" applyFont="1" applyFill="1" applyBorder="1" applyAlignment="1" applyProtection="1">
      <alignment horizontal="center" vertical="center" wrapText="1"/>
    </xf>
    <xf numFmtId="0" fontId="10" fillId="0" borderId="6" xfId="4" applyNumberFormat="1" applyFont="1" applyFill="1" applyBorder="1" applyAlignment="1" applyProtection="1">
      <alignment horizontal="center" vertical="center" wrapText="1"/>
    </xf>
    <xf numFmtId="0" fontId="10" fillId="0" borderId="7" xfId="4" applyNumberFormat="1" applyFont="1" applyFill="1" applyBorder="1" applyAlignment="1" applyProtection="1">
      <alignment horizontal="center" vertical="center" wrapText="1"/>
    </xf>
    <xf numFmtId="176" fontId="1" fillId="0" borderId="2" xfId="6" applyNumberFormat="1" applyFont="1" applyFill="1" applyBorder="1" applyAlignment="1">
      <alignment horizontal="center" vertical="center" wrapText="1"/>
    </xf>
    <xf numFmtId="0" fontId="10" fillId="0" borderId="3" xfId="6" applyNumberFormat="1" applyFont="1" applyFill="1" applyBorder="1" applyAlignment="1" applyProtection="1">
      <alignment horizontal="center" vertical="center" wrapText="1"/>
    </xf>
    <xf numFmtId="0" fontId="10" fillId="0" borderId="4" xfId="6" applyNumberFormat="1" applyFont="1" applyFill="1" applyBorder="1" applyAlignment="1" applyProtection="1">
      <alignment horizontal="center" vertical="center" wrapText="1"/>
    </xf>
    <xf numFmtId="0" fontId="10" fillId="0" borderId="5" xfId="6" applyNumberFormat="1" applyFont="1" applyFill="1" applyBorder="1" applyAlignment="1" applyProtection="1">
      <alignment horizontal="center" vertical="center" wrapText="1"/>
    </xf>
    <xf numFmtId="0" fontId="7" fillId="0" borderId="2" xfId="6" applyNumberFormat="1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 applyProtection="1">
      <alignment horizontal="center" vertical="center" wrapText="1"/>
    </xf>
    <xf numFmtId="0" fontId="7" fillId="0" borderId="4" xfId="3" applyNumberFormat="1" applyFont="1" applyFill="1" applyBorder="1" applyAlignment="1" applyProtection="1">
      <alignment horizontal="center" vertical="center" wrapText="1"/>
    </xf>
    <xf numFmtId="0" fontId="7" fillId="0" borderId="5" xfId="3" applyNumberFormat="1" applyFont="1" applyFill="1" applyBorder="1" applyAlignment="1" applyProtection="1">
      <alignment horizontal="center" vertical="center" wrapText="1"/>
    </xf>
    <xf numFmtId="0" fontId="10" fillId="0" borderId="3" xfId="4" applyNumberFormat="1" applyFont="1" applyFill="1" applyBorder="1" applyAlignment="1" applyProtection="1">
      <alignment horizontal="center" vertical="center" wrapText="1"/>
    </xf>
    <xf numFmtId="0" fontId="10" fillId="0" borderId="4" xfId="4" applyNumberFormat="1" applyFont="1" applyFill="1" applyBorder="1" applyAlignment="1" applyProtection="1">
      <alignment horizontal="center" vertical="center" wrapText="1"/>
    </xf>
    <xf numFmtId="0" fontId="10" fillId="0" borderId="5" xfId="4" applyNumberFormat="1" applyFont="1" applyFill="1" applyBorder="1" applyAlignment="1" applyProtection="1">
      <alignment horizontal="center" vertical="center" wrapText="1"/>
    </xf>
    <xf numFmtId="0" fontId="7" fillId="0" borderId="3" xfId="4" applyNumberFormat="1" applyFont="1" applyFill="1" applyBorder="1" applyAlignment="1" applyProtection="1">
      <alignment horizontal="center" vertical="center" wrapText="1"/>
    </xf>
    <xf numFmtId="0" fontId="7" fillId="0" borderId="4" xfId="4" applyNumberFormat="1" applyFont="1" applyFill="1" applyBorder="1" applyAlignment="1" applyProtection="1">
      <alignment horizontal="center" vertical="center" wrapText="1"/>
    </xf>
    <xf numFmtId="0" fontId="7" fillId="0" borderId="5" xfId="4" applyNumberFormat="1" applyFont="1" applyFill="1" applyBorder="1" applyAlignment="1" applyProtection="1">
      <alignment horizontal="center" vertical="center" wrapText="1"/>
    </xf>
    <xf numFmtId="0" fontId="9" fillId="0" borderId="2" xfId="4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6" applyNumberFormat="1" applyFont="1" applyFill="1" applyBorder="1" applyAlignment="1">
      <alignment horizontal="center" vertical="center" wrapText="1"/>
    </xf>
    <xf numFmtId="176" fontId="5" fillId="0" borderId="0" xfId="6" applyNumberFormat="1" applyFont="1" applyFill="1" applyBorder="1" applyAlignment="1">
      <alignment horizontal="center" vertical="center" wrapText="1"/>
    </xf>
    <xf numFmtId="176" fontId="17" fillId="0" borderId="1" xfId="6" applyNumberFormat="1" applyFont="1" applyFill="1" applyBorder="1" applyAlignment="1">
      <alignment horizontal="right" vertical="center" wrapText="1"/>
    </xf>
    <xf numFmtId="0" fontId="23" fillId="0" borderId="1" xfId="6" applyNumberFormat="1" applyFont="1" applyFill="1" applyBorder="1" applyAlignment="1">
      <alignment horizontal="right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27" fillId="3" borderId="3" xfId="1" applyFont="1" applyFill="1" applyBorder="1" applyAlignment="1">
      <alignment horizontal="left" vertical="center" wrapText="1"/>
    </xf>
    <xf numFmtId="0" fontId="27" fillId="3" borderId="4" xfId="1" applyFont="1" applyFill="1" applyBorder="1" applyAlignment="1">
      <alignment horizontal="left" vertical="center" wrapText="1"/>
    </xf>
    <xf numFmtId="0" fontId="27" fillId="3" borderId="5" xfId="1" applyFont="1" applyFill="1" applyBorder="1" applyAlignment="1">
      <alignment horizontal="left" vertical="center" wrapText="1"/>
    </xf>
    <xf numFmtId="0" fontId="27" fillId="0" borderId="3" xfId="1" applyFont="1" applyFill="1" applyBorder="1" applyAlignment="1">
      <alignment horizontal="left" vertical="center" wrapText="1"/>
    </xf>
    <xf numFmtId="0" fontId="27" fillId="0" borderId="4" xfId="1" applyFont="1" applyFill="1" applyBorder="1" applyAlignment="1">
      <alignment horizontal="left" vertical="center" wrapText="1"/>
    </xf>
    <xf numFmtId="0" fontId="27" fillId="0" borderId="5" xfId="1" applyFont="1" applyFill="1" applyBorder="1" applyAlignment="1">
      <alignment horizontal="left" vertical="center" wrapText="1"/>
    </xf>
    <xf numFmtId="0" fontId="25" fillId="3" borderId="3" xfId="1" applyFont="1" applyFill="1" applyBorder="1" applyAlignment="1">
      <alignment horizontal="left" vertical="center" wrapText="1"/>
    </xf>
    <xf numFmtId="0" fontId="25" fillId="3" borderId="4" xfId="1" applyFont="1" applyFill="1" applyBorder="1" applyAlignment="1">
      <alignment horizontal="left" vertical="center" wrapText="1"/>
    </xf>
    <xf numFmtId="0" fontId="25" fillId="3" borderId="5" xfId="1" applyFont="1" applyFill="1" applyBorder="1" applyAlignment="1">
      <alignment horizontal="left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left" vertical="center" wrapText="1"/>
    </xf>
    <xf numFmtId="0" fontId="25" fillId="0" borderId="4" xfId="1" applyFont="1" applyFill="1" applyBorder="1" applyAlignment="1">
      <alignment horizontal="left" vertical="center" wrapText="1"/>
    </xf>
    <xf numFmtId="0" fontId="25" fillId="0" borderId="5" xfId="1" applyFont="1" applyFill="1" applyBorder="1" applyAlignment="1">
      <alignment horizontal="left" vertical="center" wrapText="1"/>
    </xf>
    <xf numFmtId="0" fontId="27" fillId="0" borderId="2" xfId="6" applyNumberFormat="1" applyFont="1" applyFill="1" applyBorder="1" applyAlignment="1">
      <alignment horizontal="center" vertical="center" wrapText="1"/>
    </xf>
    <xf numFmtId="177" fontId="27" fillId="0" borderId="2" xfId="6" applyNumberFormat="1" applyFont="1" applyFill="1" applyBorder="1" applyAlignment="1">
      <alignment horizontal="center" vertical="center" wrapText="1"/>
    </xf>
    <xf numFmtId="0" fontId="27" fillId="0" borderId="3" xfId="6" applyNumberFormat="1" applyFont="1" applyFill="1" applyBorder="1" applyAlignment="1">
      <alignment horizontal="center" vertical="center" wrapText="1"/>
    </xf>
    <xf numFmtId="0" fontId="27" fillId="0" borderId="4" xfId="6" applyNumberFormat="1" applyFont="1" applyFill="1" applyBorder="1" applyAlignment="1">
      <alignment horizontal="center" vertical="center" wrapText="1"/>
    </xf>
    <xf numFmtId="0" fontId="27" fillId="0" borderId="5" xfId="6" applyNumberFormat="1" applyFont="1" applyFill="1" applyBorder="1" applyAlignment="1">
      <alignment horizontal="center" vertical="center" wrapText="1"/>
    </xf>
    <xf numFmtId="0" fontId="27" fillId="3" borderId="6" xfId="6" applyNumberFormat="1" applyFont="1" applyFill="1" applyBorder="1" applyAlignment="1">
      <alignment horizontal="center" vertical="center" wrapText="1"/>
    </xf>
    <xf numFmtId="0" fontId="27" fillId="3" borderId="8" xfId="6" applyNumberFormat="1" applyFont="1" applyFill="1" applyBorder="1" applyAlignment="1">
      <alignment horizontal="center" vertical="center" wrapText="1"/>
    </xf>
    <xf numFmtId="0" fontId="25" fillId="0" borderId="0" xfId="6" applyNumberFormat="1" applyFont="1" applyFill="1" applyAlignment="1">
      <alignment horizontal="left" vertical="center" wrapText="1"/>
    </xf>
    <xf numFmtId="0" fontId="25" fillId="0" borderId="0" xfId="6" applyNumberFormat="1" applyFont="1" applyFill="1" applyAlignment="1">
      <alignment horizontal="center" vertical="center" wrapText="1"/>
    </xf>
    <xf numFmtId="0" fontId="31" fillId="0" borderId="0" xfId="6" applyNumberFormat="1" applyFont="1" applyFill="1" applyAlignment="1">
      <alignment horizontal="center" vertical="center" wrapText="1"/>
    </xf>
    <xf numFmtId="0" fontId="31" fillId="0" borderId="0" xfId="6" applyNumberFormat="1" applyFont="1" applyFill="1" applyAlignment="1">
      <alignment horizontal="justify" vertical="center" wrapText="1"/>
    </xf>
    <xf numFmtId="177" fontId="31" fillId="0" borderId="0" xfId="6" applyNumberFormat="1" applyFont="1" applyFill="1" applyAlignment="1">
      <alignment horizontal="center" vertical="center" wrapText="1"/>
    </xf>
    <xf numFmtId="177" fontId="27" fillId="0" borderId="3" xfId="6" applyNumberFormat="1" applyFont="1" applyFill="1" applyBorder="1" applyAlignment="1">
      <alignment horizontal="center" vertical="center" wrapText="1"/>
    </xf>
    <xf numFmtId="177" fontId="27" fillId="0" borderId="4" xfId="6" applyNumberFormat="1" applyFont="1" applyFill="1" applyBorder="1" applyAlignment="1">
      <alignment horizontal="center" vertical="center" wrapText="1"/>
    </xf>
    <xf numFmtId="0" fontId="27" fillId="0" borderId="6" xfId="6" applyNumberFormat="1" applyFont="1" applyFill="1" applyBorder="1" applyAlignment="1">
      <alignment horizontal="center" vertical="center" wrapText="1"/>
    </xf>
    <xf numFmtId="0" fontId="27" fillId="0" borderId="8" xfId="6" applyNumberFormat="1" applyFont="1" applyFill="1" applyBorder="1" applyAlignment="1">
      <alignment horizontal="center" vertical="center" wrapText="1"/>
    </xf>
    <xf numFmtId="0" fontId="27" fillId="2" borderId="2" xfId="6" applyNumberFormat="1" applyFont="1" applyFill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0" fontId="20" fillId="0" borderId="8" xfId="4" applyFont="1" applyBorder="1" applyAlignment="1">
      <alignment horizontal="center" vertical="center" wrapText="1"/>
    </xf>
    <xf numFmtId="0" fontId="20" fillId="3" borderId="2" xfId="4" applyFont="1" applyFill="1" applyBorder="1" applyAlignment="1">
      <alignment horizontal="center" vertical="center" wrapText="1"/>
    </xf>
    <xf numFmtId="0" fontId="19" fillId="0" borderId="0" xfId="4" applyFont="1" applyAlignment="1">
      <alignment horizontal="center" vertical="center"/>
    </xf>
    <xf numFmtId="0" fontId="14" fillId="0" borderId="1" xfId="4" applyBorder="1" applyAlignment="1">
      <alignment horizontal="left"/>
    </xf>
    <xf numFmtId="0" fontId="14" fillId="0" borderId="2" xfId="4" applyBorder="1" applyAlignment="1">
      <alignment horizontal="center" vertical="center"/>
    </xf>
    <xf numFmtId="0" fontId="20" fillId="0" borderId="2" xfId="4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center"/>
    </xf>
    <xf numFmtId="0" fontId="20" fillId="0" borderId="9" xfId="4" applyFont="1" applyBorder="1" applyAlignment="1">
      <alignment horizontal="center" vertical="center"/>
    </xf>
    <xf numFmtId="0" fontId="20" fillId="0" borderId="10" xfId="4" applyFont="1" applyBorder="1" applyAlignment="1">
      <alignment horizontal="center" vertical="center"/>
    </xf>
    <xf numFmtId="0" fontId="21" fillId="0" borderId="3" xfId="4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</cellXfs>
  <cellStyles count="15">
    <cellStyle name="常规" xfId="0" builtinId="0"/>
    <cellStyle name="常规 10 3" xfId="1"/>
    <cellStyle name="常规 10 3 2" xfId="7"/>
    <cellStyle name="常规 100" xfId="8"/>
    <cellStyle name="常规 11" xfId="9"/>
    <cellStyle name="常规 14" xfId="10"/>
    <cellStyle name="常规 18" xfId="11"/>
    <cellStyle name="常规 2" xfId="6"/>
    <cellStyle name="常规 2 2" xfId="4"/>
    <cellStyle name="常规 2 2 3" xfId="14"/>
    <cellStyle name="常规 2 3" xfId="5"/>
    <cellStyle name="常规 2_2-1统计表_1" xfId="3"/>
    <cellStyle name="常规 4" xfId="12"/>
    <cellStyle name="常规 7" xfId="13"/>
    <cellStyle name="常规 9" xfId="2"/>
  </cellStyles>
  <dxfs count="0"/>
  <tableStyles count="0" defaultTableStyle="TableStyleMedium2" defaultPivotStyle="PivotStyleLight16"/>
  <colors>
    <mruColors>
      <color rgb="FF000000"/>
      <color rgb="FFFFFF00"/>
      <color rgb="FF679DBA"/>
      <color rgb="FF92D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zq\LOCALS~1\Temp\&#36130;&#25919;&#20379;&#20859;&#20154;&#21592;&#20449;&#24687;&#34920;\&#25945;&#32946;\&#27896;&#27700;&#22235;&#2001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zj(200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3609;&#21407;&#31449;&#23454;&#21517;&#21046;&#34920;&#26684;&#21450;&#29031;&#29255;\2011&#24180;&#24037;&#20316;\&#23454;&#21517;&#21046;&#31649;&#29702;&#24037;&#20316;\&#21160;&#21592;&#20250;\&#34892;&#25919;&#26426;&#26500;&#20154;&#21592;&#27169;&#2649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编码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各年度收费、罚没、专项收入.xls]Sheet3"/>
      <sheetName val="本年收入合计"/>
      <sheetName val="5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13 铁路配件"/>
      <sheetName val="财政供养人员增幅"/>
      <sheetName val="P1012001"/>
      <sheetName val="工商税收"/>
    </sheetNames>
    <sheetDataSet>
      <sheetData sheetId="0" refreshError="1"/>
      <sheetData sheetId="1" refreshError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 refreshError="1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  <sheetName val="GDP"/>
      <sheetName val="公检法司编制"/>
      <sheetName val="行政编制"/>
    </sheetNames>
    <sheetDataSet>
      <sheetData sheetId="0" refreshError="1"/>
      <sheetData sheetId="1" refreshError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一般预算收入"/>
      <sheetName val="农业用地"/>
      <sheetName val="公检法司编制"/>
      <sheetName val="行政编制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 xml:space="preserve">01        </v>
          </cell>
        </row>
        <row r="3">
          <cell r="A3" t="str">
            <v>0189</v>
          </cell>
        </row>
        <row r="4">
          <cell r="A4" t="str">
            <v xml:space="preserve">02        </v>
          </cell>
        </row>
        <row r="5">
          <cell r="A5" t="str">
            <v xml:space="preserve">04        </v>
          </cell>
        </row>
        <row r="6">
          <cell r="A6" t="str">
            <v xml:space="preserve">05        </v>
          </cell>
        </row>
        <row r="7">
          <cell r="A7" t="str">
            <v>0545</v>
          </cell>
        </row>
        <row r="8">
          <cell r="A8" t="str">
            <v xml:space="preserve">06        </v>
          </cell>
        </row>
        <row r="9">
          <cell r="A9" t="str">
            <v xml:space="preserve">07        </v>
          </cell>
        </row>
        <row r="10">
          <cell r="A10" t="str">
            <v xml:space="preserve">0701      </v>
          </cell>
        </row>
        <row r="11">
          <cell r="A11" t="str">
            <v xml:space="preserve">0702      </v>
          </cell>
        </row>
        <row r="12">
          <cell r="A12" t="str">
            <v xml:space="preserve">0703      </v>
          </cell>
        </row>
        <row r="13">
          <cell r="A13" t="str">
            <v xml:space="preserve">0707      </v>
          </cell>
        </row>
        <row r="14">
          <cell r="A14" t="str">
            <v xml:space="preserve">0708      </v>
          </cell>
        </row>
        <row r="15">
          <cell r="A15" t="str">
            <v xml:space="preserve">08        </v>
          </cell>
        </row>
        <row r="16">
          <cell r="A16" t="str">
            <v xml:space="preserve">0801      </v>
          </cell>
        </row>
        <row r="17">
          <cell r="A17" t="str">
            <v xml:space="preserve">0805      </v>
          </cell>
        </row>
        <row r="18">
          <cell r="A18" t="str">
            <v xml:space="preserve">0809      </v>
          </cell>
        </row>
        <row r="19">
          <cell r="A19" t="str">
            <v xml:space="preserve">09        </v>
          </cell>
        </row>
        <row r="20">
          <cell r="A20" t="str">
            <v xml:space="preserve">0901      </v>
          </cell>
        </row>
        <row r="21">
          <cell r="A21" t="str">
            <v xml:space="preserve">0903      </v>
          </cell>
        </row>
        <row r="22">
          <cell r="A22" t="str">
            <v xml:space="preserve">0904      </v>
          </cell>
        </row>
        <row r="23">
          <cell r="A23" t="str">
            <v xml:space="preserve">0905      </v>
          </cell>
        </row>
        <row r="24">
          <cell r="A24" t="str">
            <v xml:space="preserve">10        </v>
          </cell>
        </row>
        <row r="25">
          <cell r="A25" t="str">
            <v xml:space="preserve">1022      </v>
          </cell>
        </row>
        <row r="26">
          <cell r="A26" t="str">
            <v xml:space="preserve">1023      </v>
          </cell>
        </row>
        <row r="27">
          <cell r="A27" t="str">
            <v xml:space="preserve">1025      </v>
          </cell>
        </row>
        <row r="28">
          <cell r="A28" t="str">
            <v xml:space="preserve">1031      </v>
          </cell>
        </row>
        <row r="29">
          <cell r="A29" t="str">
            <v xml:space="preserve">1039      </v>
          </cell>
        </row>
        <row r="30">
          <cell r="A30" t="str">
            <v xml:space="preserve">11        </v>
          </cell>
        </row>
        <row r="31">
          <cell r="A31" t="str">
            <v xml:space="preserve">12        </v>
          </cell>
        </row>
        <row r="32">
          <cell r="A32" t="str">
            <v xml:space="preserve">1201      </v>
          </cell>
        </row>
        <row r="33">
          <cell r="A33" t="str">
            <v xml:space="preserve">1205      </v>
          </cell>
        </row>
        <row r="34">
          <cell r="A34" t="str">
            <v xml:space="preserve">1209      </v>
          </cell>
        </row>
        <row r="35">
          <cell r="A35" t="str">
            <v xml:space="preserve">1210      </v>
          </cell>
        </row>
        <row r="36">
          <cell r="A36" t="str">
            <v xml:space="preserve">1211      </v>
          </cell>
        </row>
        <row r="37">
          <cell r="A37" t="str">
            <v xml:space="preserve">1219      </v>
          </cell>
        </row>
        <row r="38">
          <cell r="A38" t="str">
            <v xml:space="preserve">13        </v>
          </cell>
        </row>
        <row r="39">
          <cell r="A39" t="str">
            <v xml:space="preserve">1301      </v>
          </cell>
        </row>
        <row r="40">
          <cell r="A40" t="str">
            <v xml:space="preserve">1302      </v>
          </cell>
        </row>
        <row r="41">
          <cell r="A41" t="str">
            <v xml:space="preserve">1307      </v>
          </cell>
        </row>
        <row r="42">
          <cell r="A42" t="str">
            <v xml:space="preserve">1309      </v>
          </cell>
        </row>
        <row r="43">
          <cell r="A43" t="str">
            <v xml:space="preserve">14        </v>
          </cell>
        </row>
        <row r="44">
          <cell r="A44" t="str">
            <v xml:space="preserve">1401      </v>
          </cell>
        </row>
        <row r="45">
          <cell r="A45" t="str">
            <v xml:space="preserve">1403      </v>
          </cell>
        </row>
        <row r="46">
          <cell r="A46" t="str">
            <v xml:space="preserve">1409      </v>
          </cell>
        </row>
        <row r="47">
          <cell r="A47" t="str">
            <v xml:space="preserve">15        </v>
          </cell>
        </row>
        <row r="48">
          <cell r="A48" t="str">
            <v xml:space="preserve">1501      </v>
          </cell>
        </row>
        <row r="49">
          <cell r="A49" t="str">
            <v xml:space="preserve">1504      </v>
          </cell>
        </row>
        <row r="50">
          <cell r="A50" t="str">
            <v xml:space="preserve">16        </v>
          </cell>
        </row>
        <row r="51">
          <cell r="A51" t="str">
            <v xml:space="preserve">1601      </v>
          </cell>
        </row>
        <row r="52">
          <cell r="A52" t="str">
            <v xml:space="preserve">1602      </v>
          </cell>
        </row>
        <row r="53">
          <cell r="A53" t="str">
            <v xml:space="preserve">1603      </v>
          </cell>
        </row>
        <row r="54">
          <cell r="A54" t="str">
            <v xml:space="preserve">1605      </v>
          </cell>
        </row>
        <row r="55">
          <cell r="A55" t="str">
            <v xml:space="preserve">1607      </v>
          </cell>
        </row>
        <row r="56">
          <cell r="A56" t="str">
            <v xml:space="preserve">1613      </v>
          </cell>
        </row>
        <row r="57">
          <cell r="A57" t="str">
            <v xml:space="preserve">1614      </v>
          </cell>
        </row>
        <row r="58">
          <cell r="A58" t="str">
            <v xml:space="preserve">1619      </v>
          </cell>
        </row>
        <row r="59">
          <cell r="A59" t="str">
            <v xml:space="preserve">17        </v>
          </cell>
        </row>
        <row r="60">
          <cell r="A60" t="str">
            <v xml:space="preserve">1701      </v>
          </cell>
        </row>
        <row r="61">
          <cell r="A61" t="str">
            <v xml:space="preserve">1702      </v>
          </cell>
        </row>
        <row r="62">
          <cell r="A62" t="str">
            <v xml:space="preserve">1703      </v>
          </cell>
        </row>
        <row r="63">
          <cell r="A63" t="str">
            <v xml:space="preserve">1704      </v>
          </cell>
        </row>
        <row r="64">
          <cell r="A64" t="str">
            <v xml:space="preserve">1705      </v>
          </cell>
        </row>
        <row r="65">
          <cell r="A65" t="str">
            <v xml:space="preserve">1706      </v>
          </cell>
        </row>
        <row r="66">
          <cell r="A66" t="str">
            <v xml:space="preserve">1707      </v>
          </cell>
        </row>
        <row r="67">
          <cell r="A67" t="str">
            <v xml:space="preserve">1708      </v>
          </cell>
        </row>
        <row r="68">
          <cell r="A68" t="str">
            <v xml:space="preserve">18        </v>
          </cell>
        </row>
        <row r="69">
          <cell r="A69" t="str">
            <v xml:space="preserve">1801      </v>
          </cell>
        </row>
        <row r="70">
          <cell r="A70" t="str">
            <v xml:space="preserve">1802      </v>
          </cell>
        </row>
        <row r="71">
          <cell r="A71" t="str">
            <v xml:space="preserve">1803      </v>
          </cell>
        </row>
        <row r="72">
          <cell r="A72" t="str">
            <v xml:space="preserve">180301    </v>
          </cell>
        </row>
        <row r="73">
          <cell r="A73" t="str">
            <v xml:space="preserve">180302    </v>
          </cell>
        </row>
        <row r="74">
          <cell r="A74" t="str">
            <v xml:space="preserve">180303    </v>
          </cell>
        </row>
        <row r="75">
          <cell r="A75" t="str">
            <v xml:space="preserve">180309    </v>
          </cell>
        </row>
        <row r="76">
          <cell r="A76" t="str">
            <v xml:space="preserve">1804      </v>
          </cell>
        </row>
        <row r="77">
          <cell r="A77" t="str">
            <v xml:space="preserve">1809      </v>
          </cell>
        </row>
        <row r="78">
          <cell r="A78" t="str">
            <v xml:space="preserve">19        </v>
          </cell>
        </row>
        <row r="79">
          <cell r="A79" t="str">
            <v xml:space="preserve">1901      </v>
          </cell>
        </row>
        <row r="80">
          <cell r="A80" t="str">
            <v xml:space="preserve">190101    </v>
          </cell>
        </row>
        <row r="81">
          <cell r="A81" t="str">
            <v xml:space="preserve">190102    </v>
          </cell>
        </row>
        <row r="82">
          <cell r="A82" t="str">
            <v xml:space="preserve">190103    </v>
          </cell>
        </row>
        <row r="83">
          <cell r="A83" t="str">
            <v xml:space="preserve">190110    </v>
          </cell>
        </row>
        <row r="84">
          <cell r="A84" t="str">
            <v xml:space="preserve">1906      </v>
          </cell>
        </row>
        <row r="85">
          <cell r="A85" t="str">
            <v xml:space="preserve">20        </v>
          </cell>
        </row>
        <row r="86">
          <cell r="A86" t="str">
            <v xml:space="preserve">2003      </v>
          </cell>
        </row>
        <row r="87">
          <cell r="A87" t="str">
            <v xml:space="preserve">21        </v>
          </cell>
        </row>
        <row r="88">
          <cell r="A88" t="str">
            <v xml:space="preserve">2101      </v>
          </cell>
        </row>
        <row r="89">
          <cell r="A89" t="str">
            <v xml:space="preserve">2102      </v>
          </cell>
        </row>
        <row r="90">
          <cell r="A90" t="str">
            <v xml:space="preserve">2103      </v>
          </cell>
        </row>
        <row r="91">
          <cell r="A91" t="str">
            <v xml:space="preserve">2104      </v>
          </cell>
        </row>
        <row r="92">
          <cell r="A92" t="str">
            <v xml:space="preserve">2105      </v>
          </cell>
        </row>
        <row r="93">
          <cell r="A93" t="str">
            <v xml:space="preserve">2106      </v>
          </cell>
        </row>
        <row r="94">
          <cell r="A94" t="str">
            <v xml:space="preserve">2107      </v>
          </cell>
        </row>
        <row r="95">
          <cell r="A95" t="str">
            <v xml:space="preserve">2108      </v>
          </cell>
        </row>
        <row r="96">
          <cell r="A96" t="str">
            <v xml:space="preserve">2109      </v>
          </cell>
        </row>
        <row r="97">
          <cell r="A97" t="str">
            <v xml:space="preserve">22        </v>
          </cell>
        </row>
        <row r="98">
          <cell r="A98" t="str">
            <v xml:space="preserve">2203      </v>
          </cell>
        </row>
        <row r="99">
          <cell r="A99" t="str">
            <v xml:space="preserve">23        </v>
          </cell>
        </row>
        <row r="100">
          <cell r="A100" t="str">
            <v xml:space="preserve">2301      </v>
          </cell>
        </row>
        <row r="101">
          <cell r="A101" t="str">
            <v xml:space="preserve">2302      </v>
          </cell>
        </row>
        <row r="102">
          <cell r="A102" t="str">
            <v xml:space="preserve">2303      </v>
          </cell>
        </row>
        <row r="103">
          <cell r="A103" t="str">
            <v xml:space="preserve">24        </v>
          </cell>
        </row>
        <row r="104">
          <cell r="A104" t="str">
            <v xml:space="preserve">2401      </v>
          </cell>
        </row>
        <row r="105">
          <cell r="A105" t="str">
            <v xml:space="preserve">2403      </v>
          </cell>
        </row>
        <row r="106">
          <cell r="A106" t="str">
            <v xml:space="preserve">2404      </v>
          </cell>
        </row>
        <row r="107">
          <cell r="A107" t="str">
            <v xml:space="preserve">2405      </v>
          </cell>
        </row>
        <row r="108">
          <cell r="A108" t="str">
            <v xml:space="preserve">25        </v>
          </cell>
        </row>
        <row r="109">
          <cell r="A109" t="str">
            <v xml:space="preserve">2501      </v>
          </cell>
        </row>
        <row r="110">
          <cell r="A110" t="str">
            <v xml:space="preserve">26        </v>
          </cell>
        </row>
        <row r="111">
          <cell r="A111" t="str">
            <v xml:space="preserve">2603      </v>
          </cell>
        </row>
        <row r="112">
          <cell r="A112" t="str">
            <v xml:space="preserve">2605      </v>
          </cell>
        </row>
        <row r="113">
          <cell r="A113" t="str">
            <v xml:space="preserve">2639      </v>
          </cell>
        </row>
        <row r="114">
          <cell r="A114" t="str">
            <v xml:space="preserve">27        </v>
          </cell>
        </row>
        <row r="115">
          <cell r="A115" t="str">
            <v xml:space="preserve">2701      </v>
          </cell>
        </row>
        <row r="116">
          <cell r="A116" t="str">
            <v xml:space="preserve">28        </v>
          </cell>
        </row>
        <row r="117">
          <cell r="A117" t="str">
            <v xml:space="preserve">2801      </v>
          </cell>
        </row>
        <row r="118">
          <cell r="A118" t="str">
            <v xml:space="preserve">2803      </v>
          </cell>
        </row>
        <row r="119">
          <cell r="A119" t="str">
            <v xml:space="preserve">2804      </v>
          </cell>
        </row>
        <row r="120">
          <cell r="A120" t="str">
            <v xml:space="preserve">29        </v>
          </cell>
        </row>
        <row r="121">
          <cell r="A121" t="str">
            <v xml:space="preserve">30        </v>
          </cell>
        </row>
        <row r="122">
          <cell r="A122" t="str">
            <v xml:space="preserve">32        </v>
          </cell>
        </row>
        <row r="123">
          <cell r="A123" t="str">
            <v xml:space="preserve">60        </v>
          </cell>
        </row>
        <row r="124">
          <cell r="A124" t="str">
            <v xml:space="preserve">6001      </v>
          </cell>
        </row>
        <row r="125">
          <cell r="A125" t="str">
            <v xml:space="preserve">6003      </v>
          </cell>
        </row>
        <row r="126">
          <cell r="A126" t="str">
            <v xml:space="preserve">6004      </v>
          </cell>
        </row>
        <row r="127">
          <cell r="A127" t="str">
            <v xml:space="preserve">61        </v>
          </cell>
        </row>
        <row r="128">
          <cell r="A128" t="str">
            <v xml:space="preserve">6101      </v>
          </cell>
        </row>
        <row r="129">
          <cell r="A129" t="str">
            <v xml:space="preserve">6107      </v>
          </cell>
        </row>
        <row r="130">
          <cell r="A130" t="str">
            <v xml:space="preserve">6117      </v>
          </cell>
        </row>
        <row r="131">
          <cell r="A131" t="str">
            <v xml:space="preserve">80        </v>
          </cell>
        </row>
        <row r="132">
          <cell r="A132" t="str">
            <v xml:space="preserve">8003      </v>
          </cell>
        </row>
        <row r="133">
          <cell r="A133" t="str">
            <v xml:space="preserve">81        </v>
          </cell>
        </row>
        <row r="134">
          <cell r="A134" t="str">
            <v xml:space="preserve">8101      </v>
          </cell>
        </row>
        <row r="135">
          <cell r="A135" t="str">
            <v xml:space="preserve">82        </v>
          </cell>
        </row>
        <row r="136">
          <cell r="A136" t="str">
            <v xml:space="preserve">83        </v>
          </cell>
        </row>
        <row r="137">
          <cell r="A137" t="str">
            <v xml:space="preserve">84        </v>
          </cell>
        </row>
        <row r="138">
          <cell r="A138" t="str">
            <v xml:space="preserve">8402      </v>
          </cell>
        </row>
        <row r="139">
          <cell r="A139" t="str">
            <v xml:space="preserve">85        </v>
          </cell>
        </row>
        <row r="140">
          <cell r="A140" t="str">
            <v xml:space="preserve">8501      </v>
          </cell>
        </row>
        <row r="141">
          <cell r="A141" t="str">
            <v xml:space="preserve">86        </v>
          </cell>
        </row>
        <row r="142">
          <cell r="A142" t="str">
            <v xml:space="preserve">87        </v>
          </cell>
        </row>
        <row r="143">
          <cell r="A143" t="str">
            <v xml:space="preserve">8704      </v>
          </cell>
        </row>
        <row r="144">
          <cell r="A144" t="str">
            <v xml:space="preserve">8709      </v>
          </cell>
        </row>
        <row r="145">
          <cell r="A145" t="str">
            <v xml:space="preserve">88        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人口"/>
      <sheetName val="工商税收"/>
      <sheetName val="事业发展"/>
      <sheetName val="编码"/>
    </sheetNames>
    <sheetDataSet>
      <sheetData sheetId="0" refreshError="1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36.299999999999997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35.299999999999997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34.700000000000003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17.100000000000001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16.899999999999999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18.899999999999999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36.200000000000003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9.8000000000000007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18.600000000000001</v>
          </cell>
        </row>
        <row r="121">
          <cell r="E121">
            <v>24.5</v>
          </cell>
        </row>
        <row r="122">
          <cell r="E122">
            <v>34.299999999999997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18.100000000000001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97.399999999999991</v>
          </cell>
        </row>
        <row r="156">
          <cell r="E156">
            <v>97.399999999999991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40.200000000000003</v>
          </cell>
        </row>
        <row r="163">
          <cell r="E163">
            <v>40.200000000000003</v>
          </cell>
        </row>
        <row r="164">
          <cell r="E164">
            <v>16.7</v>
          </cell>
        </row>
        <row r="165">
          <cell r="E165">
            <v>8.1999999999999993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39.200000000000003</v>
          </cell>
        </row>
        <row r="178">
          <cell r="E178">
            <v>37.700000000000003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用地"/>
      <sheetName val="公检法司编制"/>
      <sheetName val="行政编制"/>
      <sheetName val="行政机构人员信息"/>
      <sheetName val="农业人口"/>
    </sheetNames>
    <sheetDataSet>
      <sheetData sheetId="0" refreshError="1">
        <row r="4">
          <cell r="E4">
            <v>375575.64000000007</v>
          </cell>
        </row>
        <row r="5">
          <cell r="E5">
            <v>0</v>
          </cell>
        </row>
        <row r="6">
          <cell r="E6">
            <v>375575.64000000007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18093.939999999999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1260.0999999999999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643.92999999999995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1216.9100000000001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4226.8500000000004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27669.040000000001</v>
          </cell>
        </row>
        <row r="124">
          <cell r="E124">
            <v>0</v>
          </cell>
        </row>
        <row r="125">
          <cell r="E125">
            <v>27669.040000000001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2183.3200000000002</v>
          </cell>
        </row>
        <row r="133">
          <cell r="E133">
            <v>2798.94</v>
          </cell>
        </row>
        <row r="134">
          <cell r="E134">
            <v>4406.1499999999996</v>
          </cell>
        </row>
        <row r="135">
          <cell r="E135">
            <v>2698.88</v>
          </cell>
        </row>
        <row r="136">
          <cell r="E136">
            <v>2228.7399999999998</v>
          </cell>
        </row>
        <row r="137">
          <cell r="E137">
            <v>2292.7399999999998</v>
          </cell>
        </row>
        <row r="138">
          <cell r="E138">
            <v>18843.689999999999</v>
          </cell>
        </row>
        <row r="139">
          <cell r="E139">
            <v>0</v>
          </cell>
        </row>
        <row r="140">
          <cell r="E140">
            <v>18843.689999999999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1139.3599999999999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4826.1899999999996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4381.3500000000004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4454.9799999999996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2529.9299999999998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人员支出"/>
      <sheetName val="合计"/>
      <sheetName val="农业用地"/>
    </sheetNames>
    <sheetDataSet>
      <sheetData sheetId="0" refreshError="1"/>
      <sheetData sheetId="1" refreshError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事业发展"/>
      <sheetName val="编码"/>
      <sheetName val="人员支出"/>
    </sheetNames>
    <sheetDataSet>
      <sheetData sheetId="0" refreshError="1"/>
      <sheetData sheetId="1" refreshError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4932.3999999999996</v>
          </cell>
        </row>
        <row r="30">
          <cell r="E30">
            <v>2185.9499999999998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1047.8499999999999</v>
          </cell>
        </row>
        <row r="36">
          <cell r="E36">
            <v>9337.5499999999993</v>
          </cell>
        </row>
        <row r="37">
          <cell r="E37">
            <v>5075.8499999999995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2126.6999999999998</v>
          </cell>
        </row>
        <row r="45">
          <cell r="E45">
            <v>1093.0999999999999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1238.4000000000001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670.40000000000009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2356.9499999999998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4428.6499999999996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2064.3000000000002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736.05000000000007</v>
          </cell>
        </row>
        <row r="154">
          <cell r="E154">
            <v>8721.9000000000015</v>
          </cell>
        </row>
        <row r="155">
          <cell r="E155">
            <v>0</v>
          </cell>
        </row>
        <row r="156">
          <cell r="E156">
            <v>8721.9000000000015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1291.4000000000001</v>
          </cell>
        </row>
        <row r="160">
          <cell r="E160">
            <v>1581.8000000000002</v>
          </cell>
        </row>
        <row r="161">
          <cell r="E161">
            <v>4989.6000000000004</v>
          </cell>
        </row>
        <row r="162">
          <cell r="E162">
            <v>0</v>
          </cell>
        </row>
        <row r="163">
          <cell r="E163">
            <v>4989.6000000000004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划"/>
      <sheetName val="农业人口"/>
      <sheetName val="2002年一般预算收入"/>
      <sheetName val="编码"/>
      <sheetName val="事业发展"/>
    </sheetNames>
    <sheetDataSet>
      <sheetData sheetId="0" refreshError="1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农业用地"/>
      <sheetName val="本年收入合计"/>
      <sheetName val="行政区划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年一般预算收入"/>
      <sheetName val="人员支出"/>
      <sheetName val="一般预算收入"/>
      <sheetName val="财政供养人员增幅"/>
      <sheetName val="基础编码"/>
    </sheetNames>
    <sheetDataSet>
      <sheetData sheetId="0" refreshError="1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存货明细表"/>
      <sheetName val="原材料明细表"/>
      <sheetName val="产成品明细表"/>
      <sheetName val="32.5R水泥"/>
      <sheetName val="42.5R水泥"/>
      <sheetName val="复合PC32.5R"/>
      <sheetName val="外购熟料"/>
      <sheetName val="低碱PO42.5水泥"/>
      <sheetName val="石灰石"/>
      <sheetName val="制造费用"/>
      <sheetName val="待摊费用"/>
      <sheetName val="主营业务成本明细表"/>
      <sheetName val="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事业发展"/>
      <sheetName val="公检法司编制"/>
      <sheetName val="行政编制"/>
      <sheetName val="基础编码"/>
      <sheetName val="工商税收"/>
      <sheetName val="2002年一般预算收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机构人员信息"/>
      <sheetName val="数据输入说明"/>
      <sheetName val="行政区划"/>
      <sheetName val="人员支出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中小学生"/>
      <sheetName val="基础编码"/>
      <sheetName val="P1012001"/>
      <sheetName val="2002年一般预算收入"/>
      <sheetName val="行政机构人员信息"/>
    </sheetNames>
    <sheetDataSet>
      <sheetData sheetId="0" refreshError="1"/>
      <sheetData sheetId="1" refreshError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人口"/>
      <sheetName val="2002年一般预算收入"/>
      <sheetName val="P1012001"/>
      <sheetName val="中小学生"/>
    </sheetNames>
    <sheetDataSet>
      <sheetData sheetId="0" refreshError="1">
        <row r="4">
          <cell r="E4">
            <v>4375.6000000000004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500.89999999999992</v>
          </cell>
        </row>
        <row r="11">
          <cell r="E11">
            <v>500.89999999999992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34.200000000000003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75.599999999999994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39.299999999999997</v>
          </cell>
        </row>
        <row r="45">
          <cell r="E45">
            <v>19.100000000000001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39.299999999999997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17.399999999999999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38.700000000000003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35.200000000000003</v>
          </cell>
        </row>
        <row r="88">
          <cell r="E88">
            <v>44.6</v>
          </cell>
        </row>
        <row r="89">
          <cell r="E89">
            <v>74.400000000000006</v>
          </cell>
        </row>
        <row r="90">
          <cell r="E90">
            <v>38.700000000000003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20.399999999999999</v>
          </cell>
        </row>
        <row r="99">
          <cell r="E99">
            <v>35.299999999999997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8.3000000000000007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19.899999999999999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335.89999999999992</v>
          </cell>
        </row>
        <row r="125">
          <cell r="E125">
            <v>335.89999999999992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32.700000000000003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16.899999999999999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32.700000000000003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19.100000000000001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33.700000000000003</v>
          </cell>
        </row>
        <row r="170">
          <cell r="E170">
            <v>33.700000000000003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16.399999999999999</v>
          </cell>
        </row>
        <row r="183">
          <cell r="E183">
            <v>25.5</v>
          </cell>
        </row>
        <row r="184">
          <cell r="E184">
            <v>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  <sheetName val="行政机构人员信息"/>
      <sheetName val="基础编码"/>
      <sheetName val="一般预算收入"/>
      <sheetName val="P1012001"/>
      <sheetName val="皋兰县"/>
      <sheetName val="永登"/>
      <sheetName val="七里河"/>
      <sheetName val="榆中"/>
    </sheetNames>
    <sheetDataSet>
      <sheetData sheetId="0" refreshError="1"/>
      <sheetData sheetId="1" refreshError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财政供养人员增幅"/>
      <sheetName val="中小学生"/>
      <sheetName val="总人口"/>
      <sheetName val="#REF!"/>
      <sheetName val="农业用地"/>
      <sheetName val="本年收入合计"/>
      <sheetName val="5"/>
    </sheetNames>
    <sheetDataSet>
      <sheetData sheetId="0" refreshError="1"/>
      <sheetData sheetId="1" refreshError="1">
        <row r="6">
          <cell r="E6">
            <v>2.5499999999999998E-2</v>
          </cell>
        </row>
        <row r="7">
          <cell r="E7">
            <v>1.2500000000000001E-2</v>
          </cell>
        </row>
        <row r="8">
          <cell r="E8">
            <v>2.7199999999999998E-2</v>
          </cell>
        </row>
        <row r="9">
          <cell r="E9">
            <v>1.24E-2</v>
          </cell>
        </row>
        <row r="10">
          <cell r="E10">
            <v>-1.9400000000000001E-2</v>
          </cell>
        </row>
        <row r="11">
          <cell r="E11">
            <v>2.1700000000000001E-2</v>
          </cell>
        </row>
        <row r="12">
          <cell r="E12">
            <v>1.7000000000000001E-2</v>
          </cell>
        </row>
        <row r="13">
          <cell r="E13">
            <v>1.66E-2</v>
          </cell>
        </row>
        <row r="14">
          <cell r="E14">
            <v>2.5600000000000001E-2</v>
          </cell>
        </row>
        <row r="15">
          <cell r="E15">
            <v>2.8500000000000001E-2</v>
          </cell>
        </row>
        <row r="16">
          <cell r="E16">
            <v>1.7899999999999999E-2</v>
          </cell>
        </row>
        <row r="17">
          <cell r="E17">
            <v>0.11219999999999999</v>
          </cell>
        </row>
        <row r="18">
          <cell r="E18">
            <v>7.9000000000000008E-3</v>
          </cell>
        </row>
        <row r="19">
          <cell r="E19">
            <v>2.9499999999999998E-2</v>
          </cell>
        </row>
        <row r="20">
          <cell r="E20">
            <v>-7.0000000000000001E-3</v>
          </cell>
        </row>
        <row r="21">
          <cell r="E21">
            <v>0</v>
          </cell>
        </row>
        <row r="22">
          <cell r="E22">
            <v>1.4200000000000001E-2</v>
          </cell>
        </row>
        <row r="23">
          <cell r="E23">
            <v>1.6199999999999999E-2</v>
          </cell>
        </row>
        <row r="24">
          <cell r="E24">
            <v>1.37E-2</v>
          </cell>
        </row>
        <row r="25">
          <cell r="E25">
            <v>2.64E-2</v>
          </cell>
        </row>
        <row r="26">
          <cell r="E26">
            <v>1.5699999999999999E-2</v>
          </cell>
        </row>
        <row r="27">
          <cell r="E27">
            <v>2.9499999999999998E-2</v>
          </cell>
        </row>
        <row r="28">
          <cell r="E28">
            <v>1.4500000000000001E-2</v>
          </cell>
        </row>
        <row r="29">
          <cell r="E29">
            <v>1.32E-2</v>
          </cell>
        </row>
        <row r="30">
          <cell r="E30">
            <v>2.2700000000000001E-2</v>
          </cell>
        </row>
        <row r="31">
          <cell r="E31">
            <v>2E-3</v>
          </cell>
        </row>
        <row r="32">
          <cell r="E32">
            <v>5.8999999999999999E-3</v>
          </cell>
        </row>
        <row r="33">
          <cell r="E33">
            <v>1.7100000000000001E-2</v>
          </cell>
        </row>
        <row r="34">
          <cell r="E34">
            <v>-2.9999999999999997E-4</v>
          </cell>
        </row>
        <row r="35">
          <cell r="E35">
            <v>2.3999999999999998E-3</v>
          </cell>
        </row>
        <row r="36">
          <cell r="E36">
            <v>3.7699999999999997E-2</v>
          </cell>
        </row>
        <row r="37">
          <cell r="E37">
            <v>1.5E-3</v>
          </cell>
        </row>
        <row r="38">
          <cell r="E38">
            <v>2.24E-2</v>
          </cell>
        </row>
        <row r="39">
          <cell r="E39">
            <v>-4.7999999999999996E-3</v>
          </cell>
        </row>
        <row r="40">
          <cell r="E40">
            <v>3.7699999999999997E-2</v>
          </cell>
        </row>
        <row r="41">
          <cell r="E41">
            <v>3.0300000000000001E-2</v>
          </cell>
        </row>
        <row r="42">
          <cell r="E42">
            <v>3.8399999999999997E-2</v>
          </cell>
        </row>
        <row r="43">
          <cell r="E43">
            <v>1.7100000000000001E-2</v>
          </cell>
        </row>
        <row r="44">
          <cell r="E44">
            <v>0.04</v>
          </cell>
        </row>
        <row r="45">
          <cell r="E45">
            <v>5.7200000000000001E-2</v>
          </cell>
        </row>
        <row r="46">
          <cell r="E46">
            <v>3.3599999999999998E-2</v>
          </cell>
        </row>
        <row r="47">
          <cell r="E47">
            <v>5.79E-2</v>
          </cell>
        </row>
        <row r="48">
          <cell r="E48">
            <v>2.9399999999999999E-2</v>
          </cell>
        </row>
        <row r="49">
          <cell r="E49">
            <v>5.9200000000000003E-2</v>
          </cell>
        </row>
        <row r="50">
          <cell r="E50">
            <v>3.4000000000000002E-2</v>
          </cell>
        </row>
        <row r="51">
          <cell r="E51">
            <v>4.2200000000000001E-2</v>
          </cell>
        </row>
        <row r="52">
          <cell r="E52">
            <v>1.7999999999999999E-2</v>
          </cell>
        </row>
        <row r="53">
          <cell r="E53">
            <v>-3.6200000000000003E-2</v>
          </cell>
        </row>
        <row r="54">
          <cell r="E54">
            <v>2.7300000000000001E-2</v>
          </cell>
        </row>
        <row r="55">
          <cell r="E55">
            <v>3.2099999999999997E-2</v>
          </cell>
        </row>
        <row r="56">
          <cell r="E56">
            <v>1.9300000000000001E-2</v>
          </cell>
        </row>
        <row r="57">
          <cell r="E57">
            <v>1.6199999999999999E-2</v>
          </cell>
        </row>
        <row r="58">
          <cell r="E58">
            <v>8.8800000000000004E-2</v>
          </cell>
        </row>
        <row r="59">
          <cell r="E59">
            <v>1.7899999999999999E-2</v>
          </cell>
        </row>
        <row r="60">
          <cell r="E60">
            <v>1.04E-2</v>
          </cell>
        </row>
        <row r="61">
          <cell r="E61">
            <v>1.8800000000000001E-2</v>
          </cell>
        </row>
        <row r="62">
          <cell r="E62">
            <v>2.1700000000000001E-2</v>
          </cell>
        </row>
        <row r="63">
          <cell r="E63">
            <v>3.27E-2</v>
          </cell>
        </row>
        <row r="64">
          <cell r="E64">
            <v>3.49E-2</v>
          </cell>
        </row>
        <row r="65">
          <cell r="E65">
            <v>2.5000000000000001E-2</v>
          </cell>
        </row>
        <row r="66">
          <cell r="E66">
            <v>3.56E-2</v>
          </cell>
        </row>
        <row r="67">
          <cell r="E67">
            <v>3.1199999999999999E-2</v>
          </cell>
        </row>
        <row r="68">
          <cell r="E68">
            <v>1.89E-2</v>
          </cell>
        </row>
        <row r="69">
          <cell r="E69">
            <v>3.3599999999999998E-2</v>
          </cell>
        </row>
        <row r="70">
          <cell r="E70">
            <v>3.4200000000000001E-2</v>
          </cell>
        </row>
        <row r="71">
          <cell r="E71">
            <v>1.4999999999999999E-2</v>
          </cell>
        </row>
        <row r="72">
          <cell r="E72">
            <v>9.9699999999999997E-2</v>
          </cell>
        </row>
        <row r="73">
          <cell r="E73">
            <v>2.76E-2</v>
          </cell>
        </row>
        <row r="74">
          <cell r="E74">
            <v>3.49E-2</v>
          </cell>
        </row>
        <row r="75">
          <cell r="E75">
            <v>2.2499999999999999E-2</v>
          </cell>
        </row>
        <row r="76">
          <cell r="E76">
            <v>4.5600000000000002E-2</v>
          </cell>
        </row>
        <row r="77">
          <cell r="E77">
            <v>9.4999999999999998E-3</v>
          </cell>
        </row>
        <row r="78">
          <cell r="E78">
            <v>2.81E-2</v>
          </cell>
        </row>
        <row r="79">
          <cell r="E79">
            <v>2.8400000000000002E-2</v>
          </cell>
        </row>
        <row r="80">
          <cell r="E80">
            <v>3.5099999999999999E-2</v>
          </cell>
        </row>
        <row r="81">
          <cell r="E81">
            <v>2.8000000000000001E-2</v>
          </cell>
        </row>
        <row r="82">
          <cell r="E82">
            <v>3.5900000000000001E-2</v>
          </cell>
        </row>
        <row r="83">
          <cell r="E83">
            <v>3.8600000000000002E-2</v>
          </cell>
        </row>
        <row r="84">
          <cell r="E84">
            <v>4.6199999999999998E-2</v>
          </cell>
        </row>
        <row r="85">
          <cell r="E85">
            <v>3.1199999999999999E-2</v>
          </cell>
        </row>
        <row r="86">
          <cell r="E86">
            <v>2.8500000000000001E-2</v>
          </cell>
        </row>
        <row r="87">
          <cell r="E87">
            <v>1.8100000000000002E-2</v>
          </cell>
        </row>
        <row r="88">
          <cell r="E88">
            <v>4.4999999999999998E-2</v>
          </cell>
        </row>
        <row r="89">
          <cell r="E89">
            <v>4.2500000000000003E-2</v>
          </cell>
        </row>
        <row r="90">
          <cell r="E90">
            <v>3.3500000000000002E-2</v>
          </cell>
        </row>
        <row r="91">
          <cell r="E91">
            <v>2.4400000000000002E-2</v>
          </cell>
        </row>
        <row r="92">
          <cell r="E92">
            <v>1.83E-2</v>
          </cell>
        </row>
        <row r="93">
          <cell r="E93">
            <v>2.5000000000000001E-2</v>
          </cell>
        </row>
        <row r="94">
          <cell r="E94">
            <v>2.9899999999999999E-2</v>
          </cell>
        </row>
        <row r="95">
          <cell r="E95">
            <v>2.6200000000000001E-2</v>
          </cell>
        </row>
        <row r="96">
          <cell r="E96">
            <v>1.9300000000000001E-2</v>
          </cell>
        </row>
        <row r="97">
          <cell r="E97">
            <v>3.73E-2</v>
          </cell>
        </row>
        <row r="98">
          <cell r="E98">
            <v>1.4800000000000001E-2</v>
          </cell>
        </row>
        <row r="99">
          <cell r="E99">
            <v>1.61E-2</v>
          </cell>
        </row>
        <row r="100">
          <cell r="E100">
            <v>2.2200000000000001E-2</v>
          </cell>
        </row>
        <row r="101">
          <cell r="E101">
            <v>3.0099999999999998E-2</v>
          </cell>
        </row>
        <row r="102">
          <cell r="E102">
            <v>2.6800000000000001E-2</v>
          </cell>
        </row>
        <row r="103">
          <cell r="E103">
            <v>2.98E-2</v>
          </cell>
        </row>
        <row r="104">
          <cell r="E104">
            <v>-3.2000000000000002E-3</v>
          </cell>
        </row>
        <row r="105">
          <cell r="E105">
            <v>3.2000000000000001E-2</v>
          </cell>
        </row>
        <row r="106">
          <cell r="E106">
            <v>-1.09E-2</v>
          </cell>
        </row>
        <row r="107">
          <cell r="E107">
            <v>-2.4E-2</v>
          </cell>
        </row>
        <row r="108">
          <cell r="E108">
            <v>-3.0999999999999999E-3</v>
          </cell>
        </row>
        <row r="109">
          <cell r="E109">
            <v>-2.7000000000000001E-3</v>
          </cell>
        </row>
        <row r="110">
          <cell r="E110">
            <v>2.5899999999999999E-2</v>
          </cell>
        </row>
        <row r="111">
          <cell r="E111">
            <v>2.4400000000000002E-2</v>
          </cell>
        </row>
        <row r="112">
          <cell r="E112">
            <v>2.6100000000000002E-2</v>
          </cell>
        </row>
        <row r="113">
          <cell r="E113">
            <v>3.3799999999999997E-2</v>
          </cell>
        </row>
        <row r="114">
          <cell r="E114">
            <v>4.4499999999999998E-2</v>
          </cell>
        </row>
        <row r="115">
          <cell r="E115">
            <v>3.1099999999999999E-2</v>
          </cell>
        </row>
        <row r="116">
          <cell r="E116">
            <v>2.2800000000000001E-2</v>
          </cell>
        </row>
        <row r="117">
          <cell r="E117">
            <v>3.7600000000000001E-2</v>
          </cell>
        </row>
        <row r="118">
          <cell r="E118">
            <v>1.23E-2</v>
          </cell>
        </row>
        <row r="119">
          <cell r="E119">
            <v>4.2099999999999999E-2</v>
          </cell>
        </row>
        <row r="120">
          <cell r="E120">
            <v>8.8000000000000005E-3</v>
          </cell>
        </row>
        <row r="121">
          <cell r="E121">
            <v>9.1999999999999998E-3</v>
          </cell>
        </row>
        <row r="122">
          <cell r="E122">
            <v>2.7400000000000001E-2</v>
          </cell>
        </row>
        <row r="123">
          <cell r="E123">
            <v>4.0300000000000002E-2</v>
          </cell>
        </row>
        <row r="124">
          <cell r="E124">
            <v>2.9000000000000001E-2</v>
          </cell>
        </row>
        <row r="125">
          <cell r="E125">
            <v>4.1500000000000002E-2</v>
          </cell>
        </row>
        <row r="126">
          <cell r="E126">
            <v>3.1899999999999998E-2</v>
          </cell>
        </row>
        <row r="127">
          <cell r="E127">
            <v>6.1800000000000001E-2</v>
          </cell>
        </row>
        <row r="128">
          <cell r="E128">
            <v>3.27E-2</v>
          </cell>
        </row>
        <row r="129">
          <cell r="E129">
            <v>3.4200000000000001E-2</v>
          </cell>
        </row>
        <row r="130">
          <cell r="E130">
            <v>0.1041</v>
          </cell>
        </row>
        <row r="131">
          <cell r="E131">
            <v>2.98E-2</v>
          </cell>
        </row>
        <row r="132">
          <cell r="E132">
            <v>3.2599999999999997E-2</v>
          </cell>
        </row>
        <row r="133">
          <cell r="E133">
            <v>8.5800000000000001E-2</v>
          </cell>
        </row>
        <row r="134">
          <cell r="E134">
            <v>2.1000000000000001E-2</v>
          </cell>
        </row>
        <row r="135">
          <cell r="E135">
            <v>3.1600000000000003E-2</v>
          </cell>
        </row>
        <row r="136">
          <cell r="E136">
            <v>2.81E-2</v>
          </cell>
        </row>
        <row r="137">
          <cell r="E137">
            <v>3.1099999999999999E-2</v>
          </cell>
        </row>
        <row r="138">
          <cell r="E138">
            <v>9.4999999999999998E-3</v>
          </cell>
        </row>
        <row r="139">
          <cell r="E139">
            <v>3.4200000000000001E-2</v>
          </cell>
        </row>
        <row r="140">
          <cell r="E140">
            <v>7.1000000000000004E-3</v>
          </cell>
        </row>
        <row r="141">
          <cell r="E141">
            <v>1.3899999999999999E-2</v>
          </cell>
        </row>
        <row r="142">
          <cell r="E142">
            <v>-0.05</v>
          </cell>
        </row>
        <row r="143">
          <cell r="E143">
            <v>1.2E-2</v>
          </cell>
        </row>
        <row r="144">
          <cell r="E144">
            <v>2.6599999999999999E-2</v>
          </cell>
        </row>
        <row r="145">
          <cell r="E145">
            <v>2.7300000000000001E-2</v>
          </cell>
        </row>
        <row r="146">
          <cell r="E146">
            <v>2.1700000000000001E-2</v>
          </cell>
        </row>
        <row r="147">
          <cell r="E147">
            <v>2.7E-2</v>
          </cell>
        </row>
        <row r="148">
          <cell r="E148">
            <v>2.07E-2</v>
          </cell>
        </row>
        <row r="149">
          <cell r="E149">
            <v>8.2000000000000007E-3</v>
          </cell>
        </row>
        <row r="150">
          <cell r="E150">
            <v>1.55E-2</v>
          </cell>
        </row>
        <row r="151">
          <cell r="E151">
            <v>2.1399999999999999E-2</v>
          </cell>
        </row>
        <row r="152">
          <cell r="E152">
            <v>3.44E-2</v>
          </cell>
        </row>
        <row r="153">
          <cell r="E153">
            <v>2.93E-2</v>
          </cell>
        </row>
        <row r="154">
          <cell r="E154">
            <v>4.9200000000000001E-2</v>
          </cell>
        </row>
        <row r="155">
          <cell r="E155">
            <v>3.0599999999999999E-2</v>
          </cell>
        </row>
        <row r="156">
          <cell r="E156">
            <v>5.11E-2</v>
          </cell>
        </row>
        <row r="157">
          <cell r="E157">
            <v>0.12280000000000001</v>
          </cell>
        </row>
        <row r="158">
          <cell r="E158">
            <v>3.2099999999999997E-2</v>
          </cell>
        </row>
        <row r="159">
          <cell r="E159">
            <v>1.2200000000000001E-2</v>
          </cell>
        </row>
        <row r="160">
          <cell r="E160">
            <v>1.61E-2</v>
          </cell>
        </row>
        <row r="161">
          <cell r="E161">
            <v>2.5499999999999998E-2</v>
          </cell>
        </row>
        <row r="162">
          <cell r="E162">
            <v>2.69E-2</v>
          </cell>
        </row>
        <row r="163">
          <cell r="E163">
            <v>2.53E-2</v>
          </cell>
        </row>
        <row r="164">
          <cell r="E164">
            <v>4.02E-2</v>
          </cell>
        </row>
        <row r="165">
          <cell r="E165">
            <v>2.12E-2</v>
          </cell>
        </row>
        <row r="166">
          <cell r="E166">
            <v>-3.8800000000000001E-2</v>
          </cell>
        </row>
        <row r="167">
          <cell r="E167">
            <v>3.4799999999999998E-2</v>
          </cell>
        </row>
        <row r="168">
          <cell r="E168">
            <v>2.46E-2</v>
          </cell>
        </row>
        <row r="169">
          <cell r="E169">
            <v>5.4199999999999998E-2</v>
          </cell>
        </row>
        <row r="170">
          <cell r="E170">
            <v>1.89E-2</v>
          </cell>
        </row>
        <row r="171">
          <cell r="E171">
            <v>1.2500000000000001E-2</v>
          </cell>
        </row>
        <row r="172">
          <cell r="E172">
            <v>3.49E-2</v>
          </cell>
        </row>
        <row r="173">
          <cell r="E173">
            <v>4.4999999999999997E-3</v>
          </cell>
        </row>
        <row r="174">
          <cell r="E174">
            <v>1.6199999999999999E-2</v>
          </cell>
        </row>
        <row r="175">
          <cell r="E175">
            <v>3.4799999999999998E-2</v>
          </cell>
        </row>
        <row r="176">
          <cell r="E176">
            <v>1.4500000000000001E-2</v>
          </cell>
        </row>
        <row r="177">
          <cell r="E177">
            <v>1.52E-2</v>
          </cell>
        </row>
        <row r="178">
          <cell r="E178">
            <v>-8.9999999999999993E-3</v>
          </cell>
        </row>
        <row r="179">
          <cell r="E179">
            <v>3.39E-2</v>
          </cell>
        </row>
        <row r="180">
          <cell r="E180">
            <v>9.7000000000000003E-3</v>
          </cell>
        </row>
        <row r="181">
          <cell r="E181">
            <v>1.5800000000000002E-2</v>
          </cell>
        </row>
        <row r="182">
          <cell r="E182">
            <v>3.5900000000000001E-2</v>
          </cell>
        </row>
        <row r="183">
          <cell r="E183">
            <v>7.9000000000000008E-3</v>
          </cell>
        </row>
        <row r="184">
          <cell r="E184">
            <v>1.04E-2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村级支出"/>
      <sheetName val="总人口"/>
      <sheetName val="财政供养人员增幅"/>
    </sheetNames>
    <sheetDataSet>
      <sheetData sheetId="0" refreshError="1"/>
      <sheetData sheetId="1" refreshError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  <sheetName val="P1012001"/>
      <sheetName val="________"/>
      <sheetName val="XL4Poppy"/>
      <sheetName val="村级支出"/>
      <sheetName val="??????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本年收入合计"/>
      <sheetName val="合计"/>
      <sheetName val="村级支出"/>
      <sheetName val="13 铁路配件"/>
    </sheetNames>
    <sheetDataSet>
      <sheetData sheetId="0" refreshError="1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预算收入"/>
      <sheetName val="财政供养人员增幅"/>
      <sheetName val="行政区划"/>
      <sheetName val="农业人口"/>
      <sheetName val="GDP"/>
    </sheetNames>
    <sheetDataSet>
      <sheetData sheetId="0" refreshError="1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U160">
            <v>0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商税收"/>
      <sheetName val="村级支出"/>
      <sheetName val="中小学生"/>
      <sheetName val="P1012001"/>
      <sheetName val="一般预算收入"/>
    </sheetNames>
    <sheetDataSet>
      <sheetData sheetId="0" refreshError="1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="120" zoomScaleNormal="120" workbookViewId="0">
      <selection activeCell="K10" sqref="K10"/>
    </sheetView>
  </sheetViews>
  <sheetFormatPr defaultColWidth="9" defaultRowHeight="13.5"/>
  <cols>
    <col min="1" max="1" width="6" style="6" customWidth="1"/>
    <col min="2" max="2" width="6.875" style="6" customWidth="1"/>
    <col min="3" max="3" width="5.625" style="6" customWidth="1"/>
    <col min="4" max="4" width="7" style="6" customWidth="1"/>
    <col min="5" max="5" width="14.625" style="6" customWidth="1"/>
    <col min="6" max="6" width="10.625" style="6" customWidth="1"/>
    <col min="7" max="7" width="18.5" style="6" customWidth="1"/>
    <col min="8" max="8" width="11.75" style="7" customWidth="1"/>
    <col min="9" max="9" width="9.5" style="6" customWidth="1"/>
    <col min="10" max="10" width="12.625" style="6"/>
    <col min="11" max="11" width="13.75" style="6"/>
    <col min="12" max="12" width="9.25" style="6"/>
    <col min="13" max="14" width="11.125" style="6"/>
    <col min="15" max="16384" width="9" style="6"/>
  </cols>
  <sheetData>
    <row r="1" spans="1:10" ht="18.600000000000001" customHeight="1">
      <c r="A1" s="136" t="s">
        <v>215</v>
      </c>
      <c r="B1" s="136"/>
      <c r="C1" s="1"/>
      <c r="D1" s="1"/>
      <c r="E1" s="1"/>
    </row>
    <row r="2" spans="1:10" ht="34.5" customHeight="1">
      <c r="A2" s="137" t="s">
        <v>220</v>
      </c>
      <c r="B2" s="137"/>
      <c r="C2" s="137"/>
      <c r="D2" s="137"/>
      <c r="E2" s="137"/>
      <c r="F2" s="137"/>
      <c r="G2" s="137"/>
      <c r="H2" s="138"/>
      <c r="I2" s="137"/>
    </row>
    <row r="3" spans="1:10" ht="18" customHeight="1">
      <c r="A3" s="8"/>
      <c r="B3" s="8"/>
      <c r="C3" s="8"/>
      <c r="D3" s="8"/>
      <c r="E3" s="8"/>
      <c r="F3" s="8"/>
      <c r="G3" s="8"/>
      <c r="H3" s="139" t="s">
        <v>0</v>
      </c>
      <c r="I3" s="140"/>
    </row>
    <row r="4" spans="1:10" s="1" customFormat="1" ht="18" customHeight="1">
      <c r="A4" s="106" t="s">
        <v>1</v>
      </c>
      <c r="B4" s="106" t="s">
        <v>2</v>
      </c>
      <c r="C4" s="106"/>
      <c r="D4" s="106"/>
      <c r="E4" s="106"/>
      <c r="F4" s="106" t="s">
        <v>3</v>
      </c>
      <c r="G4" s="106"/>
      <c r="H4" s="121" t="s">
        <v>4</v>
      </c>
      <c r="I4" s="106" t="s">
        <v>5</v>
      </c>
      <c r="J4" s="105"/>
    </row>
    <row r="5" spans="1:10" s="1" customFormat="1" ht="18" customHeight="1">
      <c r="A5" s="106"/>
      <c r="B5" s="106"/>
      <c r="C5" s="106"/>
      <c r="D5" s="106"/>
      <c r="E5" s="106"/>
      <c r="F5" s="9" t="s">
        <v>6</v>
      </c>
      <c r="G5" s="9" t="s">
        <v>7</v>
      </c>
      <c r="H5" s="121"/>
      <c r="I5" s="106"/>
      <c r="J5" s="105"/>
    </row>
    <row r="6" spans="1:10" s="2" customFormat="1" ht="21" customHeight="1">
      <c r="A6" s="141" t="s">
        <v>8</v>
      </c>
      <c r="B6" s="141"/>
      <c r="C6" s="141"/>
      <c r="D6" s="141"/>
      <c r="E6" s="141"/>
      <c r="F6" s="27">
        <f>F7+F41+F55+F58</f>
        <v>10213</v>
      </c>
      <c r="G6" s="27"/>
      <c r="H6" s="27">
        <f>H7+H41+H55+H58</f>
        <v>8934</v>
      </c>
      <c r="I6" s="29"/>
    </row>
    <row r="7" spans="1:10" s="2" customFormat="1" ht="21" customHeight="1">
      <c r="A7" s="10"/>
      <c r="B7" s="132" t="s">
        <v>9</v>
      </c>
      <c r="C7" s="133"/>
      <c r="D7" s="133"/>
      <c r="E7" s="134"/>
      <c r="F7" s="30">
        <f>F8+F9+F19+F22+F23+F24+F25+F26+F27+F28+F29+F30+F31+F32+F33+F34</f>
        <v>8347</v>
      </c>
      <c r="G7" s="31"/>
      <c r="H7" s="30">
        <f>H8+H9+H19+H22+H23+H24+H25+H26+H27+H28+H29+H30+H31+H32+H33+H34</f>
        <v>7341</v>
      </c>
      <c r="I7" s="29"/>
    </row>
    <row r="8" spans="1:10" s="3" customFormat="1" ht="60.6" customHeight="1">
      <c r="A8" s="12">
        <v>1</v>
      </c>
      <c r="B8" s="135" t="s">
        <v>10</v>
      </c>
      <c r="C8" s="135"/>
      <c r="D8" s="135"/>
      <c r="E8" s="135"/>
      <c r="F8" s="33">
        <v>4721</v>
      </c>
      <c r="G8" s="33" t="s">
        <v>219</v>
      </c>
      <c r="H8" s="34">
        <v>4721</v>
      </c>
      <c r="I8" s="29">
        <f>H8/F8</f>
        <v>1</v>
      </c>
    </row>
    <row r="9" spans="1:10" s="3" customFormat="1" ht="42" customHeight="1">
      <c r="A9" s="12">
        <v>2</v>
      </c>
      <c r="B9" s="107" t="s">
        <v>11</v>
      </c>
      <c r="C9" s="107"/>
      <c r="D9" s="107"/>
      <c r="E9" s="107"/>
      <c r="F9" s="33">
        <v>592</v>
      </c>
      <c r="G9" s="33" t="s">
        <v>221</v>
      </c>
      <c r="H9" s="34">
        <v>592</v>
      </c>
      <c r="I9" s="29">
        <f t="shared" ref="I9:I52" si="0">H9/F9</f>
        <v>1</v>
      </c>
    </row>
    <row r="10" spans="1:10" s="3" customFormat="1" ht="57.6" customHeight="1">
      <c r="A10" s="115">
        <v>3</v>
      </c>
      <c r="B10" s="107" t="s">
        <v>12</v>
      </c>
      <c r="C10" s="107" t="s">
        <v>13</v>
      </c>
      <c r="D10" s="107"/>
      <c r="E10" s="107"/>
      <c r="F10" s="33"/>
      <c r="G10" s="33"/>
      <c r="H10" s="34"/>
      <c r="I10" s="29"/>
    </row>
    <row r="11" spans="1:10" s="3" customFormat="1" ht="37.5" customHeight="1">
      <c r="A11" s="115"/>
      <c r="B11" s="107"/>
      <c r="C11" s="119" t="s">
        <v>14</v>
      </c>
      <c r="D11" s="129" t="s">
        <v>15</v>
      </c>
      <c r="E11" s="131"/>
      <c r="F11" s="33"/>
      <c r="G11" s="37"/>
      <c r="H11" s="34"/>
      <c r="I11" s="29"/>
    </row>
    <row r="12" spans="1:10" s="3" customFormat="1" ht="37.5" customHeight="1">
      <c r="A12" s="115"/>
      <c r="B12" s="107"/>
      <c r="C12" s="120"/>
      <c r="D12" s="129" t="s">
        <v>16</v>
      </c>
      <c r="E12" s="131"/>
      <c r="F12" s="33"/>
      <c r="G12" s="35"/>
      <c r="H12" s="35"/>
      <c r="I12" s="29"/>
    </row>
    <row r="13" spans="1:10" s="3" customFormat="1" ht="37.5" customHeight="1">
      <c r="A13" s="115"/>
      <c r="B13" s="107"/>
      <c r="C13" s="120"/>
      <c r="D13" s="129" t="s">
        <v>17</v>
      </c>
      <c r="E13" s="131"/>
      <c r="F13" s="33"/>
      <c r="G13" s="33"/>
      <c r="H13" s="34"/>
      <c r="I13" s="29"/>
    </row>
    <row r="14" spans="1:10" s="3" customFormat="1" ht="37.5" customHeight="1">
      <c r="A14" s="115"/>
      <c r="B14" s="107"/>
      <c r="C14" s="120"/>
      <c r="D14" s="129" t="s">
        <v>18</v>
      </c>
      <c r="E14" s="131"/>
      <c r="F14" s="33"/>
      <c r="G14" s="33"/>
      <c r="H14" s="34"/>
      <c r="I14" s="29"/>
    </row>
    <row r="15" spans="1:10" s="3" customFormat="1" ht="37.5" customHeight="1">
      <c r="A15" s="115"/>
      <c r="B15" s="107"/>
      <c r="C15" s="120"/>
      <c r="D15" s="129" t="s">
        <v>19</v>
      </c>
      <c r="E15" s="131"/>
      <c r="F15" s="33"/>
      <c r="G15" s="33"/>
      <c r="H15" s="34"/>
      <c r="I15" s="29"/>
    </row>
    <row r="16" spans="1:10" s="3" customFormat="1" ht="37.5" customHeight="1">
      <c r="A16" s="115"/>
      <c r="B16" s="107"/>
      <c r="C16" s="120"/>
      <c r="D16" s="129" t="s">
        <v>20</v>
      </c>
      <c r="E16" s="131"/>
      <c r="F16" s="33"/>
      <c r="G16" s="35"/>
      <c r="H16" s="34"/>
      <c r="I16" s="29"/>
    </row>
    <row r="17" spans="1:9" s="3" customFormat="1" ht="37.5" customHeight="1">
      <c r="A17" s="115"/>
      <c r="B17" s="107"/>
      <c r="C17" s="120"/>
      <c r="D17" s="129" t="s">
        <v>21</v>
      </c>
      <c r="E17" s="131"/>
      <c r="F17" s="33"/>
      <c r="G17" s="33"/>
      <c r="H17" s="34"/>
      <c r="I17" s="29"/>
    </row>
    <row r="18" spans="1:9" s="3" customFormat="1" ht="37.5" customHeight="1">
      <c r="A18" s="115"/>
      <c r="B18" s="107"/>
      <c r="C18" s="120"/>
      <c r="D18" s="129" t="s">
        <v>22</v>
      </c>
      <c r="E18" s="131"/>
      <c r="F18" s="33"/>
      <c r="G18" s="33"/>
      <c r="H18" s="34"/>
      <c r="I18" s="29"/>
    </row>
    <row r="19" spans="1:9" s="3" customFormat="1" ht="37.5" customHeight="1">
      <c r="A19" s="115"/>
      <c r="B19" s="107"/>
      <c r="C19" s="107" t="s">
        <v>23</v>
      </c>
      <c r="D19" s="107"/>
      <c r="E19" s="107"/>
      <c r="F19" s="33"/>
      <c r="G19" s="37"/>
      <c r="H19" s="34"/>
      <c r="I19" s="29"/>
    </row>
    <row r="20" spans="1:9" s="3" customFormat="1" ht="37.5" customHeight="1">
      <c r="A20" s="116">
        <v>4</v>
      </c>
      <c r="B20" s="107" t="s">
        <v>24</v>
      </c>
      <c r="C20" s="107" t="s">
        <v>13</v>
      </c>
      <c r="D20" s="107"/>
      <c r="E20" s="107"/>
      <c r="F20" s="38">
        <v>1129.28</v>
      </c>
      <c r="G20" s="37" t="s">
        <v>225</v>
      </c>
      <c r="H20" s="34"/>
      <c r="I20" s="29">
        <f t="shared" si="0"/>
        <v>0</v>
      </c>
    </row>
    <row r="21" spans="1:9" s="3" customFormat="1" ht="37.5" customHeight="1">
      <c r="A21" s="117"/>
      <c r="B21" s="107"/>
      <c r="C21" s="107" t="s">
        <v>25</v>
      </c>
      <c r="D21" s="107"/>
      <c r="E21" s="107"/>
      <c r="F21" s="38">
        <v>413.28</v>
      </c>
      <c r="G21" s="37"/>
      <c r="H21" s="34"/>
      <c r="I21" s="29">
        <f t="shared" si="0"/>
        <v>0</v>
      </c>
    </row>
    <row r="22" spans="1:9" s="3" customFormat="1" ht="35.25" customHeight="1">
      <c r="A22" s="118"/>
      <c r="B22" s="107"/>
      <c r="C22" s="107" t="s">
        <v>23</v>
      </c>
      <c r="D22" s="107"/>
      <c r="E22" s="107"/>
      <c r="F22" s="33">
        <f>F20-F21</f>
        <v>716</v>
      </c>
      <c r="G22" s="37"/>
      <c r="H22" s="34">
        <v>716</v>
      </c>
      <c r="I22" s="29">
        <f t="shared" si="0"/>
        <v>1</v>
      </c>
    </row>
    <row r="23" spans="1:9" s="3" customFormat="1" ht="40.15" customHeight="1">
      <c r="A23" s="12">
        <v>5</v>
      </c>
      <c r="B23" s="107" t="s">
        <v>26</v>
      </c>
      <c r="C23" s="107"/>
      <c r="D23" s="107"/>
      <c r="E23" s="107"/>
      <c r="F23" s="39"/>
      <c r="G23" s="39"/>
      <c r="H23" s="34"/>
      <c r="I23" s="29"/>
    </row>
    <row r="24" spans="1:9" s="3" customFormat="1" ht="39" customHeight="1">
      <c r="A24" s="12">
        <v>6</v>
      </c>
      <c r="B24" s="107" t="s">
        <v>27</v>
      </c>
      <c r="C24" s="107"/>
      <c r="D24" s="107"/>
      <c r="E24" s="107"/>
      <c r="F24" s="39">
        <v>126</v>
      </c>
      <c r="G24" s="39" t="s">
        <v>223</v>
      </c>
      <c r="H24" s="39"/>
      <c r="I24" s="29">
        <f t="shared" si="0"/>
        <v>0</v>
      </c>
    </row>
    <row r="25" spans="1:9" s="3" customFormat="1" ht="39" customHeight="1">
      <c r="A25" s="12">
        <v>7</v>
      </c>
      <c r="B25" s="107" t="s">
        <v>28</v>
      </c>
      <c r="C25" s="107"/>
      <c r="D25" s="107"/>
      <c r="E25" s="107"/>
      <c r="F25" s="39"/>
      <c r="G25" s="39"/>
      <c r="H25" s="34"/>
      <c r="I25" s="29"/>
    </row>
    <row r="26" spans="1:9" s="3" customFormat="1" ht="39" customHeight="1">
      <c r="A26" s="12">
        <v>8</v>
      </c>
      <c r="B26" s="107" t="s">
        <v>29</v>
      </c>
      <c r="C26" s="107"/>
      <c r="D26" s="107"/>
      <c r="E26" s="107"/>
      <c r="F26" s="38"/>
      <c r="G26" s="39"/>
      <c r="H26" s="34"/>
      <c r="I26" s="29"/>
    </row>
    <row r="27" spans="1:9" s="3" customFormat="1" ht="39" customHeight="1">
      <c r="A27" s="12">
        <v>9</v>
      </c>
      <c r="B27" s="107" t="s">
        <v>30</v>
      </c>
      <c r="C27" s="107"/>
      <c r="D27" s="107"/>
      <c r="E27" s="107"/>
      <c r="F27" s="38">
        <v>2192</v>
      </c>
      <c r="G27" s="39" t="s">
        <v>224</v>
      </c>
      <c r="H27" s="34">
        <v>1312</v>
      </c>
      <c r="I27" s="29">
        <f t="shared" si="0"/>
        <v>0.59854014598540151</v>
      </c>
    </row>
    <row r="28" spans="1:9" s="3" customFormat="1" ht="39" customHeight="1">
      <c r="A28" s="12">
        <v>10</v>
      </c>
      <c r="B28" s="107" t="s">
        <v>31</v>
      </c>
      <c r="C28" s="107"/>
      <c r="D28" s="107"/>
      <c r="E28" s="107"/>
      <c r="F28" s="33"/>
      <c r="G28" s="39"/>
      <c r="H28" s="34"/>
      <c r="I28" s="29"/>
    </row>
    <row r="29" spans="1:9" s="3" customFormat="1" ht="39" customHeight="1">
      <c r="A29" s="12">
        <v>11</v>
      </c>
      <c r="B29" s="129" t="s">
        <v>32</v>
      </c>
      <c r="C29" s="130"/>
      <c r="D29" s="130"/>
      <c r="E29" s="131"/>
      <c r="F29" s="33"/>
      <c r="G29" s="33"/>
      <c r="H29" s="34"/>
      <c r="I29" s="29"/>
    </row>
    <row r="30" spans="1:9" s="3" customFormat="1" ht="39" customHeight="1">
      <c r="A30" s="12">
        <v>12</v>
      </c>
      <c r="B30" s="107" t="s">
        <v>33</v>
      </c>
      <c r="C30" s="107"/>
      <c r="D30" s="107"/>
      <c r="E30" s="107"/>
      <c r="F30" s="33"/>
      <c r="G30" s="33"/>
      <c r="H30" s="34"/>
      <c r="I30" s="29"/>
    </row>
    <row r="31" spans="1:9" s="3" customFormat="1" ht="39" customHeight="1">
      <c r="A31" s="12">
        <v>13</v>
      </c>
      <c r="B31" s="107" t="s">
        <v>34</v>
      </c>
      <c r="C31" s="107"/>
      <c r="D31" s="107"/>
      <c r="E31" s="107"/>
      <c r="F31" s="33"/>
      <c r="G31" s="33"/>
      <c r="H31" s="34"/>
      <c r="I31" s="29"/>
    </row>
    <row r="32" spans="1:9" s="3" customFormat="1" ht="39" customHeight="1">
      <c r="A32" s="12">
        <v>14</v>
      </c>
      <c r="B32" s="107" t="s">
        <v>35</v>
      </c>
      <c r="C32" s="107"/>
      <c r="D32" s="107"/>
      <c r="E32" s="107"/>
      <c r="F32" s="33"/>
      <c r="G32" s="33"/>
      <c r="H32" s="34"/>
      <c r="I32" s="29"/>
    </row>
    <row r="33" spans="1:9" s="4" customFormat="1" ht="28.15" customHeight="1">
      <c r="A33" s="12">
        <v>15</v>
      </c>
      <c r="B33" s="107" t="s">
        <v>36</v>
      </c>
      <c r="C33" s="107"/>
      <c r="D33" s="107"/>
      <c r="E33" s="107"/>
      <c r="F33" s="33"/>
      <c r="G33" s="33"/>
      <c r="H33" s="34"/>
      <c r="I33" s="29"/>
    </row>
    <row r="34" spans="1:9" s="4" customFormat="1" ht="35.25" customHeight="1">
      <c r="A34" s="116">
        <v>16</v>
      </c>
      <c r="B34" s="107" t="s">
        <v>37</v>
      </c>
      <c r="C34" s="107"/>
      <c r="D34" s="107"/>
      <c r="E34" s="13" t="s">
        <v>38</v>
      </c>
      <c r="F34" s="33"/>
      <c r="G34" s="33"/>
      <c r="H34" s="34"/>
      <c r="I34" s="29"/>
    </row>
    <row r="35" spans="1:9" s="4" customFormat="1" ht="35.25" customHeight="1">
      <c r="A35" s="117"/>
      <c r="B35" s="107"/>
      <c r="C35" s="107"/>
      <c r="D35" s="107"/>
      <c r="E35" s="14" t="s">
        <v>39</v>
      </c>
      <c r="F35" s="33"/>
      <c r="G35" s="33"/>
      <c r="H35" s="34"/>
      <c r="I35" s="29"/>
    </row>
    <row r="36" spans="1:9" s="4" customFormat="1" ht="35.25" customHeight="1">
      <c r="A36" s="117"/>
      <c r="B36" s="107"/>
      <c r="C36" s="107"/>
      <c r="D36" s="107"/>
      <c r="E36" s="15" t="s">
        <v>40</v>
      </c>
      <c r="F36" s="33"/>
      <c r="G36" s="33"/>
      <c r="H36" s="34"/>
      <c r="I36" s="29"/>
    </row>
    <row r="37" spans="1:9" s="4" customFormat="1" ht="35.25" customHeight="1">
      <c r="A37" s="117"/>
      <c r="B37" s="107"/>
      <c r="C37" s="107"/>
      <c r="D37" s="107"/>
      <c r="E37" s="15" t="s">
        <v>41</v>
      </c>
      <c r="F37" s="33"/>
      <c r="G37" s="33"/>
      <c r="H37" s="34"/>
      <c r="I37" s="29"/>
    </row>
    <row r="38" spans="1:9" s="3" customFormat="1" ht="35.25" customHeight="1">
      <c r="A38" s="117"/>
      <c r="B38" s="107"/>
      <c r="C38" s="107"/>
      <c r="D38" s="107"/>
      <c r="E38" s="15" t="s">
        <v>42</v>
      </c>
      <c r="F38" s="33"/>
      <c r="G38" s="33"/>
      <c r="H38" s="34"/>
      <c r="I38" s="29"/>
    </row>
    <row r="39" spans="1:9" s="3" customFormat="1" ht="35.25" customHeight="1">
      <c r="A39" s="117"/>
      <c r="B39" s="107"/>
      <c r="C39" s="107"/>
      <c r="D39" s="107"/>
      <c r="E39" s="15" t="s">
        <v>43</v>
      </c>
      <c r="F39" s="33"/>
      <c r="G39" s="33"/>
      <c r="H39" s="34"/>
      <c r="I39" s="29"/>
    </row>
    <row r="40" spans="1:9" s="3" customFormat="1" ht="35.25" customHeight="1">
      <c r="A40" s="118"/>
      <c r="B40" s="107"/>
      <c r="C40" s="107"/>
      <c r="D40" s="107"/>
      <c r="E40" s="15" t="s">
        <v>44</v>
      </c>
      <c r="F40" s="33"/>
      <c r="G40" s="33"/>
      <c r="H40" s="34"/>
      <c r="I40" s="29"/>
    </row>
    <row r="41" spans="1:9" s="3" customFormat="1" ht="35.25" customHeight="1">
      <c r="A41" s="10" t="s">
        <v>45</v>
      </c>
      <c r="B41" s="126" t="s">
        <v>46</v>
      </c>
      <c r="C41" s="127"/>
      <c r="D41" s="127"/>
      <c r="E41" s="128"/>
      <c r="F41" s="30">
        <f>F42+F43+F44+F45+F46+F47+F48+F49+F50+F51+F52+F53+F54</f>
        <v>1866</v>
      </c>
      <c r="G41" s="30"/>
      <c r="H41" s="32">
        <v>1593</v>
      </c>
      <c r="I41" s="29">
        <f t="shared" si="0"/>
        <v>0.8536977491961415</v>
      </c>
    </row>
    <row r="42" spans="1:9" s="3" customFormat="1" ht="38.25" customHeight="1">
      <c r="A42" s="16">
        <v>1</v>
      </c>
      <c r="B42" s="112" t="s">
        <v>47</v>
      </c>
      <c r="C42" s="112"/>
      <c r="D42" s="112"/>
      <c r="E42" s="112"/>
      <c r="F42" s="33">
        <v>1593</v>
      </c>
      <c r="G42" s="33" t="s">
        <v>222</v>
      </c>
      <c r="H42" s="34">
        <v>1593</v>
      </c>
      <c r="I42" s="29">
        <f t="shared" si="0"/>
        <v>1</v>
      </c>
    </row>
    <row r="43" spans="1:9" s="3" customFormat="1" ht="35.25" customHeight="1">
      <c r="A43" s="16">
        <v>2</v>
      </c>
      <c r="B43" s="112" t="s">
        <v>48</v>
      </c>
      <c r="C43" s="112"/>
      <c r="D43" s="112"/>
      <c r="E43" s="112"/>
      <c r="F43" s="33"/>
      <c r="G43" s="33"/>
      <c r="H43" s="34"/>
      <c r="I43" s="29"/>
    </row>
    <row r="44" spans="1:9" s="3" customFormat="1" ht="35.25" customHeight="1">
      <c r="A44" s="16">
        <v>3</v>
      </c>
      <c r="B44" s="112" t="s">
        <v>49</v>
      </c>
      <c r="C44" s="112"/>
      <c r="D44" s="112"/>
      <c r="E44" s="112"/>
      <c r="F44" s="33"/>
      <c r="G44" s="33"/>
      <c r="H44" s="34"/>
      <c r="I44" s="29"/>
    </row>
    <row r="45" spans="1:9" s="3" customFormat="1" ht="35.25" customHeight="1">
      <c r="A45" s="16">
        <v>4</v>
      </c>
      <c r="B45" s="112" t="s">
        <v>50</v>
      </c>
      <c r="C45" s="112"/>
      <c r="D45" s="112"/>
      <c r="E45" s="112"/>
      <c r="F45" s="33"/>
      <c r="G45" s="33"/>
      <c r="H45" s="34"/>
      <c r="I45" s="29"/>
    </row>
    <row r="46" spans="1:9" s="3" customFormat="1" ht="35.25" customHeight="1">
      <c r="A46" s="16">
        <v>5</v>
      </c>
      <c r="B46" s="112" t="s">
        <v>51</v>
      </c>
      <c r="C46" s="112"/>
      <c r="D46" s="112"/>
      <c r="E46" s="112"/>
      <c r="F46" s="33"/>
      <c r="G46" s="33"/>
      <c r="H46" s="34"/>
      <c r="I46" s="29"/>
    </row>
    <row r="47" spans="1:9" s="3" customFormat="1" ht="35.25" customHeight="1">
      <c r="A47" s="16">
        <v>6</v>
      </c>
      <c r="B47" s="112" t="s">
        <v>52</v>
      </c>
      <c r="C47" s="112"/>
      <c r="D47" s="112"/>
      <c r="E47" s="112"/>
      <c r="F47" s="33"/>
      <c r="G47" s="33"/>
      <c r="H47" s="34"/>
      <c r="I47" s="29"/>
    </row>
    <row r="48" spans="1:9" s="3" customFormat="1" ht="35.25" customHeight="1">
      <c r="A48" s="16">
        <v>7</v>
      </c>
      <c r="B48" s="112" t="s">
        <v>53</v>
      </c>
      <c r="C48" s="112"/>
      <c r="D48" s="112"/>
      <c r="E48" s="112"/>
      <c r="F48" s="33">
        <v>123</v>
      </c>
      <c r="G48" s="39" t="s">
        <v>223</v>
      </c>
      <c r="H48" s="34"/>
      <c r="I48" s="29">
        <f t="shared" si="0"/>
        <v>0</v>
      </c>
    </row>
    <row r="49" spans="1:9" s="3" customFormat="1" ht="35.25" customHeight="1">
      <c r="A49" s="16">
        <v>8</v>
      </c>
      <c r="B49" s="112" t="s">
        <v>54</v>
      </c>
      <c r="C49" s="112"/>
      <c r="D49" s="112"/>
      <c r="E49" s="112"/>
      <c r="F49" s="33"/>
      <c r="G49" s="33"/>
      <c r="H49" s="34"/>
      <c r="I49" s="29"/>
    </row>
    <row r="50" spans="1:9" s="3" customFormat="1" ht="35.25" customHeight="1">
      <c r="A50" s="16">
        <v>9</v>
      </c>
      <c r="B50" s="112" t="s">
        <v>55</v>
      </c>
      <c r="C50" s="112"/>
      <c r="D50" s="112"/>
      <c r="E50" s="112"/>
      <c r="F50" s="33">
        <v>30</v>
      </c>
      <c r="G50" s="39" t="s">
        <v>227</v>
      </c>
      <c r="H50" s="34"/>
      <c r="I50" s="29">
        <f t="shared" si="0"/>
        <v>0</v>
      </c>
    </row>
    <row r="51" spans="1:9" s="4" customFormat="1" ht="35.25" customHeight="1">
      <c r="A51" s="16">
        <v>10</v>
      </c>
      <c r="B51" s="108" t="s">
        <v>56</v>
      </c>
      <c r="C51" s="108"/>
      <c r="D51" s="108"/>
      <c r="E51" s="108"/>
      <c r="F51" s="33"/>
      <c r="G51" s="36"/>
      <c r="H51" s="34"/>
      <c r="I51" s="29"/>
    </row>
    <row r="52" spans="1:9" s="4" customFormat="1" ht="35.25" customHeight="1">
      <c r="A52" s="16">
        <v>11</v>
      </c>
      <c r="B52" s="108" t="s">
        <v>29</v>
      </c>
      <c r="C52" s="108"/>
      <c r="D52" s="108"/>
      <c r="E52" s="108"/>
      <c r="F52" s="33">
        <v>120</v>
      </c>
      <c r="G52" s="39" t="s">
        <v>226</v>
      </c>
      <c r="H52" s="34"/>
      <c r="I52" s="29">
        <f t="shared" si="0"/>
        <v>0</v>
      </c>
    </row>
    <row r="53" spans="1:9" s="4" customFormat="1" ht="35.25" customHeight="1">
      <c r="A53" s="16">
        <v>12</v>
      </c>
      <c r="B53" s="112" t="s">
        <v>57</v>
      </c>
      <c r="C53" s="112"/>
      <c r="D53" s="112"/>
      <c r="E53" s="112"/>
      <c r="F53" s="33"/>
      <c r="G53" s="33"/>
      <c r="H53" s="34"/>
      <c r="I53" s="29"/>
    </row>
    <row r="54" spans="1:9" s="4" customFormat="1" ht="35.25" customHeight="1">
      <c r="A54" s="16">
        <v>13</v>
      </c>
      <c r="B54" s="122" t="s">
        <v>58</v>
      </c>
      <c r="C54" s="123"/>
      <c r="D54" s="123"/>
      <c r="E54" s="124"/>
      <c r="F54" s="33"/>
      <c r="G54" s="33"/>
      <c r="H54" s="34"/>
      <c r="I54" s="29"/>
    </row>
    <row r="55" spans="1:9" s="4" customFormat="1" ht="35.25" customHeight="1">
      <c r="A55" s="11" t="s">
        <v>59</v>
      </c>
      <c r="B55" s="125" t="s">
        <v>60</v>
      </c>
      <c r="C55" s="125"/>
      <c r="D55" s="125"/>
      <c r="E55" s="125"/>
      <c r="F55" s="27"/>
      <c r="G55" s="33"/>
      <c r="H55" s="34"/>
      <c r="I55" s="29"/>
    </row>
    <row r="56" spans="1:9" s="4" customFormat="1" ht="35.25" customHeight="1">
      <c r="A56" s="11">
        <v>1</v>
      </c>
      <c r="B56" s="108" t="s">
        <v>61</v>
      </c>
      <c r="C56" s="108"/>
      <c r="D56" s="108"/>
      <c r="E56" s="108"/>
      <c r="F56" s="33"/>
      <c r="G56" s="33"/>
      <c r="H56" s="34"/>
      <c r="I56" s="29"/>
    </row>
    <row r="57" spans="1:9" s="4" customFormat="1" ht="24" customHeight="1">
      <c r="A57" s="11">
        <v>2</v>
      </c>
      <c r="B57" s="109" t="s">
        <v>62</v>
      </c>
      <c r="C57" s="110"/>
      <c r="D57" s="110"/>
      <c r="E57" s="111"/>
      <c r="F57" s="33"/>
      <c r="G57" s="33"/>
      <c r="H57" s="34"/>
      <c r="I57" s="29"/>
    </row>
    <row r="58" spans="1:9" s="5" customFormat="1" ht="35.25" customHeight="1">
      <c r="A58" s="11" t="s">
        <v>63</v>
      </c>
      <c r="B58" s="125" t="s">
        <v>64</v>
      </c>
      <c r="C58" s="125"/>
      <c r="D58" s="125"/>
      <c r="E58" s="125"/>
      <c r="F58" s="27"/>
      <c r="G58" s="27"/>
      <c r="H58" s="28"/>
      <c r="I58" s="29"/>
    </row>
    <row r="59" spans="1:9" s="5" customFormat="1" ht="35.25" customHeight="1">
      <c r="A59" s="11">
        <v>1</v>
      </c>
      <c r="B59" s="108" t="s">
        <v>65</v>
      </c>
      <c r="C59" s="108"/>
      <c r="D59" s="108"/>
      <c r="E59" s="108"/>
      <c r="F59" s="27"/>
      <c r="G59" s="27"/>
      <c r="H59" s="28"/>
      <c r="I59" s="29"/>
    </row>
    <row r="60" spans="1:9" s="5" customFormat="1" ht="25.9" customHeight="1">
      <c r="A60" s="11">
        <v>2</v>
      </c>
      <c r="B60" s="109" t="s">
        <v>62</v>
      </c>
      <c r="C60" s="110"/>
      <c r="D60" s="110"/>
      <c r="E60" s="111"/>
      <c r="F60" s="33"/>
      <c r="G60" s="33"/>
      <c r="H60" s="34"/>
      <c r="I60" s="29"/>
    </row>
    <row r="61" spans="1:9" ht="25.5" customHeight="1">
      <c r="A61" s="113" t="s">
        <v>66</v>
      </c>
      <c r="B61" s="113"/>
      <c r="C61" s="113"/>
      <c r="D61" s="113"/>
      <c r="E61" s="113"/>
      <c r="F61" s="113"/>
      <c r="G61" s="113"/>
      <c r="H61" s="114"/>
      <c r="I61" s="113"/>
    </row>
  </sheetData>
  <mergeCells count="65">
    <mergeCell ref="A1:B1"/>
    <mergeCell ref="A2:I2"/>
    <mergeCell ref="H3:I3"/>
    <mergeCell ref="F4:G4"/>
    <mergeCell ref="A6:E6"/>
    <mergeCell ref="B7:E7"/>
    <mergeCell ref="B8:E8"/>
    <mergeCell ref="B9:E9"/>
    <mergeCell ref="C10:E10"/>
    <mergeCell ref="D11:E11"/>
    <mergeCell ref="D12:E12"/>
    <mergeCell ref="D13:E13"/>
    <mergeCell ref="D14:E14"/>
    <mergeCell ref="D15:E15"/>
    <mergeCell ref="D16:E16"/>
    <mergeCell ref="D17:E17"/>
    <mergeCell ref="D18:E18"/>
    <mergeCell ref="C19:E19"/>
    <mergeCell ref="C20:E20"/>
    <mergeCell ref="C21:E21"/>
    <mergeCell ref="C22:E22"/>
    <mergeCell ref="B23:E23"/>
    <mergeCell ref="B24:E24"/>
    <mergeCell ref="B25:E25"/>
    <mergeCell ref="B26:E26"/>
    <mergeCell ref="B41:E41"/>
    <mergeCell ref="B42:E42"/>
    <mergeCell ref="B43:E43"/>
    <mergeCell ref="B27:E27"/>
    <mergeCell ref="B28:E28"/>
    <mergeCell ref="B29:E29"/>
    <mergeCell ref="B30:E30"/>
    <mergeCell ref="B31:E31"/>
    <mergeCell ref="A61:I61"/>
    <mergeCell ref="A4:A5"/>
    <mergeCell ref="A10:A19"/>
    <mergeCell ref="A20:A22"/>
    <mergeCell ref="A34:A40"/>
    <mergeCell ref="B10:B19"/>
    <mergeCell ref="B20:B22"/>
    <mergeCell ref="C11:C18"/>
    <mergeCell ref="H4:H5"/>
    <mergeCell ref="I4:I5"/>
    <mergeCell ref="B54:E54"/>
    <mergeCell ref="B55:E55"/>
    <mergeCell ref="B56:E56"/>
    <mergeCell ref="B57:E57"/>
    <mergeCell ref="B58:E58"/>
    <mergeCell ref="B49:E49"/>
    <mergeCell ref="J4:J5"/>
    <mergeCell ref="B4:E5"/>
    <mergeCell ref="B34:D40"/>
    <mergeCell ref="B59:E59"/>
    <mergeCell ref="B60:E60"/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32:E32"/>
    <mergeCell ref="B33:E33"/>
  </mergeCells>
  <phoneticPr fontId="10" type="noConversion"/>
  <pageMargins left="0.66929133858267698" right="0.27559055118110198" top="0.62992125984252001" bottom="0.43307086614173201" header="0.39370078740157499" footer="0.1574803149606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56"/>
  <sheetViews>
    <sheetView tabSelected="1" zoomScaleNormal="100" workbookViewId="0">
      <pane ySplit="5" topLeftCell="A6" activePane="bottomLeft" state="frozen"/>
      <selection pane="bottomLeft" activeCell="M7" sqref="M7"/>
    </sheetView>
  </sheetViews>
  <sheetFormatPr defaultColWidth="9" defaultRowHeight="15"/>
  <cols>
    <col min="1" max="1" width="6.75" style="42" customWidth="1"/>
    <col min="2" max="2" width="18.5" style="42" customWidth="1"/>
    <col min="3" max="3" width="8.5" style="42" customWidth="1"/>
    <col min="4" max="4" width="11.125" style="42" customWidth="1"/>
    <col min="5" max="5" width="19.375" style="42" customWidth="1"/>
    <col min="6" max="6" width="47.625" style="43" customWidth="1"/>
    <col min="7" max="7" width="12.125" style="44" customWidth="1"/>
    <col min="8" max="8" width="11.875" style="42" customWidth="1"/>
    <col min="9" max="9" width="11.75" style="42" customWidth="1"/>
    <col min="10" max="11" width="7.125" style="42" customWidth="1"/>
    <col min="12" max="12" width="12.125" style="42" customWidth="1"/>
    <col min="13" max="13" width="38.875" style="42" customWidth="1"/>
    <col min="14" max="14" width="33.625" style="45" customWidth="1"/>
    <col min="15" max="15" width="6.625" style="42" customWidth="1"/>
    <col min="16" max="16" width="5.875" style="42" customWidth="1"/>
    <col min="17" max="17" width="8.125" style="42" customWidth="1"/>
    <col min="18" max="18" width="9.875" style="42" customWidth="1"/>
    <col min="19" max="20" width="7.125" style="42" customWidth="1"/>
    <col min="21" max="21" width="12.25" style="42" customWidth="1"/>
    <col min="22" max="22" width="9" style="42" customWidth="1"/>
    <col min="23" max="24" width="9.75" style="46" customWidth="1"/>
    <col min="25" max="25" width="9.75" style="42" customWidth="1"/>
    <col min="26" max="26" width="9.5" style="42" customWidth="1"/>
    <col min="27" max="28" width="9" style="42" customWidth="1"/>
    <col min="29" max="29" width="9.875" style="42" customWidth="1"/>
    <col min="30" max="30" width="15" style="42" customWidth="1"/>
    <col min="31" max="33" width="9" style="42" customWidth="1"/>
    <col min="34" max="34" width="11.375" style="42" customWidth="1"/>
    <col min="35" max="35" width="7.75" style="42" customWidth="1"/>
    <col min="36" max="36" width="9" style="42" customWidth="1"/>
    <col min="37" max="37" width="8.5" style="42" customWidth="1"/>
    <col min="38" max="38" width="16.125" style="42" customWidth="1"/>
    <col min="39" max="39" width="11.5" style="42" customWidth="1"/>
    <col min="40" max="40" width="21.5" style="42" customWidth="1"/>
    <col min="41" max="41" width="9.375" style="42" customWidth="1"/>
    <col min="42" max="16384" width="9" style="53"/>
  </cols>
  <sheetData>
    <row r="1" spans="1:41" s="46" customFormat="1" ht="24.6" customHeight="1">
      <c r="A1" s="164" t="s">
        <v>67</v>
      </c>
      <c r="B1" s="165"/>
      <c r="C1" s="42"/>
      <c r="D1" s="42"/>
      <c r="E1" s="42"/>
      <c r="F1" s="43"/>
      <c r="G1" s="44"/>
      <c r="H1" s="42"/>
      <c r="I1" s="42"/>
      <c r="J1" s="42"/>
      <c r="K1" s="42"/>
      <c r="L1" s="42"/>
      <c r="M1" s="42"/>
      <c r="N1" s="45"/>
      <c r="O1" s="42"/>
      <c r="P1" s="42"/>
      <c r="Q1" s="42"/>
      <c r="R1" s="42"/>
      <c r="S1" s="42"/>
      <c r="T1" s="42"/>
      <c r="U1" s="42"/>
      <c r="V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s="46" customFormat="1" ht="27" customHeight="1">
      <c r="A2" s="166" t="s">
        <v>68</v>
      </c>
      <c r="B2" s="166"/>
      <c r="C2" s="166"/>
      <c r="D2" s="166"/>
      <c r="E2" s="166"/>
      <c r="F2" s="167"/>
      <c r="G2" s="168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</row>
    <row r="3" spans="1:41" s="46" customFormat="1" ht="48" customHeight="1">
      <c r="A3" s="157" t="s">
        <v>1</v>
      </c>
      <c r="B3" s="157" t="s">
        <v>69</v>
      </c>
      <c r="C3" s="157" t="s">
        <v>70</v>
      </c>
      <c r="D3" s="157" t="s">
        <v>71</v>
      </c>
      <c r="E3" s="157" t="s">
        <v>72</v>
      </c>
      <c r="F3" s="157" t="s">
        <v>73</v>
      </c>
      <c r="G3" s="169" t="s">
        <v>74</v>
      </c>
      <c r="H3" s="170"/>
      <c r="I3" s="170"/>
      <c r="J3" s="170"/>
      <c r="K3" s="170"/>
      <c r="L3" s="157" t="s">
        <v>75</v>
      </c>
      <c r="M3" s="159" t="s">
        <v>76</v>
      </c>
      <c r="N3" s="160"/>
      <c r="O3" s="160"/>
      <c r="P3" s="160"/>
      <c r="Q3" s="160"/>
      <c r="R3" s="160"/>
      <c r="S3" s="160"/>
      <c r="T3" s="160"/>
      <c r="U3" s="160"/>
      <c r="V3" s="161"/>
      <c r="W3" s="157" t="s">
        <v>77</v>
      </c>
      <c r="X3" s="157"/>
      <c r="Y3" s="157" t="s">
        <v>78</v>
      </c>
      <c r="Z3" s="157"/>
      <c r="AA3" s="157" t="s">
        <v>79</v>
      </c>
      <c r="AB3" s="171" t="s">
        <v>80</v>
      </c>
      <c r="AC3" s="173" t="s">
        <v>367</v>
      </c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</row>
    <row r="4" spans="1:41" s="46" customFormat="1" ht="109.9" customHeight="1">
      <c r="A4" s="157"/>
      <c r="B4" s="157"/>
      <c r="C4" s="157"/>
      <c r="D4" s="157"/>
      <c r="E4" s="157"/>
      <c r="F4" s="157"/>
      <c r="G4" s="158" t="s">
        <v>8</v>
      </c>
      <c r="H4" s="157" t="s">
        <v>81</v>
      </c>
      <c r="I4" s="157" t="s">
        <v>82</v>
      </c>
      <c r="J4" s="157" t="s">
        <v>83</v>
      </c>
      <c r="K4" s="157" t="s">
        <v>84</v>
      </c>
      <c r="L4" s="157"/>
      <c r="M4" s="162" t="s">
        <v>414</v>
      </c>
      <c r="N4" s="162" t="s">
        <v>85</v>
      </c>
      <c r="O4" s="157" t="s">
        <v>86</v>
      </c>
      <c r="P4" s="157"/>
      <c r="Q4" s="157" t="s">
        <v>87</v>
      </c>
      <c r="R4" s="157"/>
      <c r="S4" s="157"/>
      <c r="T4" s="157" t="s">
        <v>88</v>
      </c>
      <c r="U4" s="157"/>
      <c r="V4" s="157"/>
      <c r="W4" s="56" t="s">
        <v>89</v>
      </c>
      <c r="X4" s="56" t="s">
        <v>90</v>
      </c>
      <c r="Y4" s="56" t="s">
        <v>89</v>
      </c>
      <c r="Z4" s="56" t="s">
        <v>90</v>
      </c>
      <c r="AA4" s="157"/>
      <c r="AB4" s="172"/>
      <c r="AC4" s="84" t="s">
        <v>91</v>
      </c>
      <c r="AD4" s="56" t="s">
        <v>92</v>
      </c>
      <c r="AE4" s="56" t="s">
        <v>93</v>
      </c>
      <c r="AF4" s="56" t="s">
        <v>94</v>
      </c>
      <c r="AG4" s="56" t="s">
        <v>95</v>
      </c>
      <c r="AH4" s="56" t="s">
        <v>96</v>
      </c>
      <c r="AI4" s="56" t="s">
        <v>97</v>
      </c>
      <c r="AJ4" s="56" t="s">
        <v>98</v>
      </c>
      <c r="AK4" s="56" t="s">
        <v>99</v>
      </c>
      <c r="AL4" s="56" t="s">
        <v>100</v>
      </c>
      <c r="AM4" s="56" t="s">
        <v>101</v>
      </c>
      <c r="AN4" s="85" t="s">
        <v>102</v>
      </c>
      <c r="AO4" s="85" t="s">
        <v>103</v>
      </c>
    </row>
    <row r="5" spans="1:41" s="46" customFormat="1" ht="69" customHeight="1">
      <c r="A5" s="157"/>
      <c r="B5" s="157"/>
      <c r="C5" s="157"/>
      <c r="D5" s="157"/>
      <c r="E5" s="157"/>
      <c r="F5" s="157"/>
      <c r="G5" s="158"/>
      <c r="H5" s="157"/>
      <c r="I5" s="157"/>
      <c r="J5" s="157"/>
      <c r="K5" s="157"/>
      <c r="L5" s="157"/>
      <c r="M5" s="163"/>
      <c r="N5" s="163"/>
      <c r="O5" s="86" t="s">
        <v>104</v>
      </c>
      <c r="P5" s="86" t="s">
        <v>105</v>
      </c>
      <c r="Q5" s="86" t="s">
        <v>106</v>
      </c>
      <c r="R5" s="86" t="s">
        <v>107</v>
      </c>
      <c r="S5" s="86" t="s">
        <v>108</v>
      </c>
      <c r="T5" s="86" t="s">
        <v>106</v>
      </c>
      <c r="U5" s="86" t="s">
        <v>109</v>
      </c>
      <c r="V5" s="86" t="s">
        <v>110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</row>
    <row r="6" spans="1:41" s="46" customFormat="1" ht="27" customHeight="1">
      <c r="A6" s="159" t="s">
        <v>111</v>
      </c>
      <c r="B6" s="160"/>
      <c r="C6" s="160"/>
      <c r="D6" s="160"/>
      <c r="E6" s="160"/>
      <c r="F6" s="161"/>
      <c r="G6" s="93">
        <f>G7+G88+G138</f>
        <v>8934</v>
      </c>
      <c r="H6" s="93">
        <f>H7+H88+H138</f>
        <v>7341</v>
      </c>
      <c r="I6" s="93">
        <f>I7+I88+I138</f>
        <v>1593</v>
      </c>
      <c r="J6" s="49"/>
      <c r="K6" s="49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39" customHeight="1">
      <c r="A7" s="50" t="s">
        <v>112</v>
      </c>
      <c r="B7" s="154" t="s">
        <v>113</v>
      </c>
      <c r="C7" s="155"/>
      <c r="D7" s="155"/>
      <c r="E7" s="156"/>
      <c r="F7" s="51"/>
      <c r="G7" s="94">
        <f>G37+G71+G73+G76+G78+G80+G86</f>
        <v>4320.8999999999996</v>
      </c>
      <c r="H7" s="94">
        <f t="shared" ref="H7:I7" si="0">H37+H71+H73+H76+H78+H80+H86</f>
        <v>3223</v>
      </c>
      <c r="I7" s="94">
        <f t="shared" si="0"/>
        <v>1097.9000000000001</v>
      </c>
      <c r="J7" s="52"/>
      <c r="K7" s="52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47"/>
      <c r="X7" s="47"/>
      <c r="Y7" s="51"/>
      <c r="Z7" s="51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39" hidden="1" customHeight="1">
      <c r="A8" s="50"/>
      <c r="B8" s="145" t="s">
        <v>114</v>
      </c>
      <c r="C8" s="146"/>
      <c r="D8" s="146"/>
      <c r="E8" s="147"/>
      <c r="F8" s="51"/>
      <c r="G8" s="94"/>
      <c r="H8" s="94"/>
      <c r="I8" s="94"/>
      <c r="J8" s="54"/>
      <c r="K8" s="54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47"/>
      <c r="X8" s="47"/>
      <c r="Y8" s="51"/>
      <c r="Z8" s="51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39" hidden="1" customHeight="1">
      <c r="A9" s="50"/>
      <c r="B9" s="145" t="s">
        <v>115</v>
      </c>
      <c r="C9" s="146"/>
      <c r="D9" s="146"/>
      <c r="E9" s="147"/>
      <c r="F9" s="55"/>
      <c r="G9" s="93"/>
      <c r="H9" s="93"/>
      <c r="I9" s="93"/>
      <c r="J9" s="56"/>
      <c r="K9" s="5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57"/>
      <c r="X9" s="5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38.25" hidden="1" customHeight="1">
      <c r="A10" s="58"/>
      <c r="B10" s="58"/>
      <c r="C10" s="58"/>
      <c r="D10" s="58"/>
      <c r="E10" s="58"/>
      <c r="F10" s="58"/>
      <c r="G10" s="95"/>
      <c r="H10" s="95"/>
      <c r="I10" s="93"/>
      <c r="J10" s="56"/>
      <c r="K10" s="56"/>
      <c r="L10" s="47"/>
      <c r="M10" s="58"/>
      <c r="N10" s="47"/>
      <c r="O10" s="58"/>
      <c r="P10" s="58"/>
      <c r="Q10" s="58"/>
      <c r="R10" s="58"/>
      <c r="S10" s="58"/>
      <c r="T10" s="58"/>
      <c r="U10" s="58"/>
      <c r="V10" s="58"/>
      <c r="W10" s="58"/>
      <c r="X10" s="57"/>
      <c r="Y10" s="58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ht="39" hidden="1" customHeight="1">
      <c r="A11" s="50"/>
      <c r="B11" s="145" t="s">
        <v>117</v>
      </c>
      <c r="C11" s="146"/>
      <c r="D11" s="146"/>
      <c r="E11" s="147"/>
      <c r="F11" s="51"/>
      <c r="G11" s="94"/>
      <c r="H11" s="94"/>
      <c r="I11" s="94"/>
      <c r="J11" s="54"/>
      <c r="K11" s="54"/>
      <c r="L11" s="50"/>
      <c r="M11" s="50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ht="39" hidden="1" customHeight="1">
      <c r="A12" s="50"/>
      <c r="B12" s="60" t="s">
        <v>116</v>
      </c>
      <c r="C12" s="56"/>
      <c r="D12" s="56"/>
      <c r="E12" s="54"/>
      <c r="F12" s="51"/>
      <c r="G12" s="94"/>
      <c r="H12" s="94"/>
      <c r="I12" s="94"/>
      <c r="J12" s="54"/>
      <c r="K12" s="54"/>
      <c r="L12" s="50"/>
      <c r="M12" s="50"/>
      <c r="N12" s="51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 ht="39" hidden="1" customHeight="1">
      <c r="A13" s="50"/>
      <c r="B13" s="145" t="s">
        <v>118</v>
      </c>
      <c r="C13" s="146"/>
      <c r="D13" s="146"/>
      <c r="E13" s="147"/>
      <c r="F13" s="61"/>
      <c r="G13" s="93"/>
      <c r="H13" s="93"/>
      <c r="I13" s="93"/>
      <c r="J13" s="56"/>
      <c r="K13" s="56"/>
      <c r="L13" s="47"/>
      <c r="M13" s="47"/>
      <c r="N13" s="48"/>
      <c r="O13" s="47"/>
      <c r="P13" s="47"/>
      <c r="Q13" s="47"/>
      <c r="R13" s="47"/>
      <c r="S13" s="47"/>
      <c r="T13" s="47"/>
      <c r="U13" s="47"/>
      <c r="V13" s="47"/>
      <c r="W13" s="62"/>
      <c r="X13" s="62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41" ht="39.75" hidden="1" customHeight="1">
      <c r="A14" s="58"/>
      <c r="B14" s="58"/>
      <c r="C14" s="58"/>
      <c r="D14" s="58"/>
      <c r="E14" s="58"/>
      <c r="F14" s="58"/>
      <c r="G14" s="95"/>
      <c r="H14" s="95"/>
      <c r="I14" s="95"/>
      <c r="J14" s="59"/>
      <c r="K14" s="56"/>
      <c r="L14" s="47"/>
      <c r="M14" s="58"/>
      <c r="N14" s="48"/>
      <c r="O14" s="58"/>
      <c r="P14" s="58"/>
      <c r="Q14" s="47"/>
      <c r="R14" s="58"/>
      <c r="S14" s="58"/>
      <c r="T14" s="47"/>
      <c r="U14" s="58"/>
      <c r="V14" s="58"/>
      <c r="W14" s="58"/>
      <c r="X14" s="62"/>
      <c r="Y14" s="58"/>
      <c r="Z14" s="62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1:41" ht="39" hidden="1" customHeight="1">
      <c r="A15" s="50"/>
      <c r="B15" s="145" t="s">
        <v>119</v>
      </c>
      <c r="C15" s="146"/>
      <c r="D15" s="146"/>
      <c r="E15" s="147"/>
      <c r="F15" s="61"/>
      <c r="G15" s="93"/>
      <c r="H15" s="93"/>
      <c r="I15" s="93"/>
      <c r="J15" s="56"/>
      <c r="K15" s="56"/>
      <c r="L15" s="47"/>
      <c r="M15" s="47"/>
      <c r="N15" s="48"/>
      <c r="O15" s="47"/>
      <c r="P15" s="47"/>
      <c r="Q15" s="47"/>
      <c r="R15" s="47"/>
      <c r="S15" s="47"/>
      <c r="T15" s="47"/>
      <c r="U15" s="47"/>
      <c r="V15" s="47"/>
      <c r="W15" s="62"/>
      <c r="X15" s="62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1:41" ht="39" hidden="1" customHeight="1">
      <c r="A16" s="50"/>
      <c r="B16" s="60" t="s">
        <v>116</v>
      </c>
      <c r="C16" s="56"/>
      <c r="D16" s="56"/>
      <c r="E16" s="56"/>
      <c r="F16" s="61"/>
      <c r="G16" s="93"/>
      <c r="H16" s="93"/>
      <c r="I16" s="93"/>
      <c r="J16" s="56"/>
      <c r="K16" s="56"/>
      <c r="L16" s="47"/>
      <c r="M16" s="47"/>
      <c r="N16" s="48"/>
      <c r="O16" s="47"/>
      <c r="P16" s="47"/>
      <c r="Q16" s="47"/>
      <c r="R16" s="47"/>
      <c r="S16" s="47"/>
      <c r="T16" s="47"/>
      <c r="U16" s="47"/>
      <c r="V16" s="47"/>
      <c r="W16" s="62"/>
      <c r="X16" s="62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1:41" ht="39" hidden="1" customHeight="1">
      <c r="A17" s="50"/>
      <c r="B17" s="145" t="s">
        <v>120</v>
      </c>
      <c r="C17" s="146"/>
      <c r="D17" s="146"/>
      <c r="E17" s="147"/>
      <c r="F17" s="61"/>
      <c r="G17" s="93"/>
      <c r="H17" s="93"/>
      <c r="I17" s="93"/>
      <c r="J17" s="56"/>
      <c r="K17" s="56"/>
      <c r="L17" s="47"/>
      <c r="M17" s="47"/>
      <c r="N17" s="48"/>
      <c r="O17" s="47"/>
      <c r="P17" s="47"/>
      <c r="Q17" s="47"/>
      <c r="R17" s="47"/>
      <c r="S17" s="47"/>
      <c r="T17" s="47"/>
      <c r="U17" s="47"/>
      <c r="V17" s="47"/>
      <c r="W17" s="62"/>
      <c r="X17" s="62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ht="39" hidden="1" customHeight="1">
      <c r="A18" s="50"/>
      <c r="B18" s="60" t="s">
        <v>116</v>
      </c>
      <c r="C18" s="56"/>
      <c r="D18" s="56"/>
      <c r="E18" s="56"/>
      <c r="F18" s="61"/>
      <c r="G18" s="93"/>
      <c r="H18" s="93"/>
      <c r="I18" s="93"/>
      <c r="J18" s="56"/>
      <c r="K18" s="56"/>
      <c r="L18" s="47"/>
      <c r="M18" s="47"/>
      <c r="N18" s="48"/>
      <c r="O18" s="47"/>
      <c r="P18" s="47"/>
      <c r="Q18" s="47"/>
      <c r="R18" s="47"/>
      <c r="S18" s="47"/>
      <c r="T18" s="47"/>
      <c r="U18" s="47"/>
      <c r="V18" s="47"/>
      <c r="W18" s="62"/>
      <c r="X18" s="62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</row>
    <row r="19" spans="1:41" ht="39" hidden="1" customHeight="1">
      <c r="A19" s="50"/>
      <c r="B19" s="145" t="s">
        <v>121</v>
      </c>
      <c r="C19" s="146"/>
      <c r="D19" s="146"/>
      <c r="E19" s="147"/>
      <c r="F19" s="61"/>
      <c r="G19" s="93"/>
      <c r="H19" s="93"/>
      <c r="I19" s="93"/>
      <c r="J19" s="56"/>
      <c r="K19" s="56"/>
      <c r="L19" s="47"/>
      <c r="M19" s="47"/>
      <c r="N19" s="48"/>
      <c r="O19" s="47"/>
      <c r="P19" s="47"/>
      <c r="Q19" s="47"/>
      <c r="R19" s="47"/>
      <c r="S19" s="47"/>
      <c r="T19" s="47"/>
      <c r="U19" s="47"/>
      <c r="V19" s="47"/>
      <c r="W19" s="62"/>
      <c r="X19" s="62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</row>
    <row r="20" spans="1:41" ht="42.75" hidden="1" customHeight="1">
      <c r="A20" s="58"/>
      <c r="B20" s="58"/>
      <c r="C20" s="58"/>
      <c r="D20" s="58"/>
      <c r="E20" s="58"/>
      <c r="F20" s="58"/>
      <c r="G20" s="95"/>
      <c r="H20" s="95"/>
      <c r="I20" s="93"/>
      <c r="J20" s="56"/>
      <c r="K20" s="56"/>
      <c r="L20" s="47"/>
      <c r="M20" s="58"/>
      <c r="N20" s="48"/>
      <c r="O20" s="58"/>
      <c r="P20" s="58"/>
      <c r="Q20" s="47"/>
      <c r="R20" s="58"/>
      <c r="S20" s="58"/>
      <c r="T20" s="47"/>
      <c r="U20" s="58"/>
      <c r="V20" s="58"/>
      <c r="W20" s="58"/>
      <c r="X20" s="62"/>
      <c r="Y20" s="58"/>
      <c r="Z20" s="62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1:41" ht="39" hidden="1" customHeight="1">
      <c r="A21" s="50"/>
      <c r="B21" s="145" t="s">
        <v>122</v>
      </c>
      <c r="C21" s="146"/>
      <c r="D21" s="146"/>
      <c r="E21" s="147"/>
      <c r="F21" s="61"/>
      <c r="G21" s="93"/>
      <c r="H21" s="93"/>
      <c r="I21" s="93"/>
      <c r="J21" s="56"/>
      <c r="K21" s="56"/>
      <c r="L21" s="47"/>
      <c r="M21" s="47"/>
      <c r="N21" s="48"/>
      <c r="O21" s="47"/>
      <c r="P21" s="47"/>
      <c r="Q21" s="47"/>
      <c r="R21" s="47"/>
      <c r="S21" s="47"/>
      <c r="T21" s="47"/>
      <c r="U21" s="47"/>
      <c r="V21" s="47"/>
      <c r="W21" s="62"/>
      <c r="X21" s="62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</row>
    <row r="22" spans="1:41" ht="39" hidden="1" customHeight="1">
      <c r="A22" s="50"/>
      <c r="B22" s="60" t="s">
        <v>116</v>
      </c>
      <c r="C22" s="56"/>
      <c r="D22" s="56"/>
      <c r="E22" s="56"/>
      <c r="F22" s="61"/>
      <c r="G22" s="93"/>
      <c r="H22" s="93"/>
      <c r="I22" s="93"/>
      <c r="J22" s="56"/>
      <c r="K22" s="56"/>
      <c r="L22" s="47"/>
      <c r="M22" s="47"/>
      <c r="N22" s="48"/>
      <c r="O22" s="47"/>
      <c r="P22" s="47"/>
      <c r="Q22" s="47"/>
      <c r="R22" s="47"/>
      <c r="S22" s="47"/>
      <c r="T22" s="47"/>
      <c r="U22" s="47"/>
      <c r="V22" s="47"/>
      <c r="W22" s="62"/>
      <c r="X22" s="62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1:41" ht="39" hidden="1" customHeight="1">
      <c r="A23" s="50"/>
      <c r="B23" s="145" t="s">
        <v>123</v>
      </c>
      <c r="C23" s="146"/>
      <c r="D23" s="146"/>
      <c r="E23" s="147"/>
      <c r="F23" s="61"/>
      <c r="G23" s="93"/>
      <c r="H23" s="93"/>
      <c r="I23" s="93"/>
      <c r="J23" s="56"/>
      <c r="K23" s="56"/>
      <c r="L23" s="47"/>
      <c r="M23" s="47"/>
      <c r="N23" s="48"/>
      <c r="O23" s="47"/>
      <c r="P23" s="47"/>
      <c r="Q23" s="47"/>
      <c r="R23" s="47"/>
      <c r="S23" s="47"/>
      <c r="T23" s="47"/>
      <c r="U23" s="47"/>
      <c r="V23" s="47"/>
      <c r="W23" s="62"/>
      <c r="X23" s="62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</row>
    <row r="24" spans="1:41" ht="39" hidden="1" customHeight="1">
      <c r="A24" s="50"/>
      <c r="B24" s="60" t="s">
        <v>116</v>
      </c>
      <c r="C24" s="56"/>
      <c r="D24" s="56"/>
      <c r="E24" s="56"/>
      <c r="F24" s="61"/>
      <c r="G24" s="93"/>
      <c r="H24" s="93"/>
      <c r="I24" s="93"/>
      <c r="J24" s="56"/>
      <c r="K24" s="56"/>
      <c r="L24" s="47"/>
      <c r="M24" s="47"/>
      <c r="N24" s="48"/>
      <c r="O24" s="47"/>
      <c r="P24" s="47"/>
      <c r="Q24" s="47"/>
      <c r="R24" s="47"/>
      <c r="S24" s="47"/>
      <c r="T24" s="47"/>
      <c r="U24" s="47"/>
      <c r="V24" s="47"/>
      <c r="W24" s="62"/>
      <c r="X24" s="62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</row>
    <row r="25" spans="1:41" ht="39" hidden="1" customHeight="1">
      <c r="A25" s="50"/>
      <c r="B25" s="145" t="s">
        <v>124</v>
      </c>
      <c r="C25" s="146"/>
      <c r="D25" s="146"/>
      <c r="E25" s="147"/>
      <c r="F25" s="61"/>
      <c r="G25" s="93"/>
      <c r="H25" s="93"/>
      <c r="I25" s="93"/>
      <c r="J25" s="56"/>
      <c r="K25" s="56"/>
      <c r="L25" s="47"/>
      <c r="M25" s="47"/>
      <c r="N25" s="48"/>
      <c r="O25" s="47"/>
      <c r="P25" s="47"/>
      <c r="Q25" s="47"/>
      <c r="R25" s="47"/>
      <c r="S25" s="47"/>
      <c r="T25" s="47"/>
      <c r="U25" s="47"/>
      <c r="V25" s="47"/>
      <c r="W25" s="62"/>
      <c r="X25" s="62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</row>
    <row r="26" spans="1:41" ht="39" hidden="1" customHeight="1">
      <c r="A26" s="50"/>
      <c r="B26" s="60" t="s">
        <v>116</v>
      </c>
      <c r="C26" s="56"/>
      <c r="D26" s="56"/>
      <c r="E26" s="56"/>
      <c r="F26" s="61"/>
      <c r="G26" s="93"/>
      <c r="H26" s="93"/>
      <c r="I26" s="93"/>
      <c r="J26" s="56"/>
      <c r="K26" s="56"/>
      <c r="L26" s="47"/>
      <c r="M26" s="47"/>
      <c r="N26" s="48"/>
      <c r="O26" s="47"/>
      <c r="P26" s="47"/>
      <c r="Q26" s="47"/>
      <c r="R26" s="47"/>
      <c r="S26" s="47"/>
      <c r="T26" s="47"/>
      <c r="U26" s="47"/>
      <c r="V26" s="47"/>
      <c r="W26" s="62"/>
      <c r="X26" s="62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</row>
    <row r="27" spans="1:41" ht="39" hidden="1" customHeight="1">
      <c r="A27" s="50"/>
      <c r="B27" s="145" t="s">
        <v>125</v>
      </c>
      <c r="C27" s="146"/>
      <c r="D27" s="146"/>
      <c r="E27" s="147"/>
      <c r="F27" s="61"/>
      <c r="G27" s="93"/>
      <c r="H27" s="93"/>
      <c r="I27" s="93"/>
      <c r="J27" s="56"/>
      <c r="K27" s="56"/>
      <c r="L27" s="47"/>
      <c r="M27" s="47"/>
      <c r="N27" s="48"/>
      <c r="O27" s="47"/>
      <c r="P27" s="47"/>
      <c r="Q27" s="47"/>
      <c r="R27" s="47"/>
      <c r="S27" s="47"/>
      <c r="T27" s="47"/>
      <c r="U27" s="47"/>
      <c r="V27" s="47"/>
      <c r="W27" s="62"/>
      <c r="X27" s="62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1:41" ht="39" hidden="1" customHeight="1">
      <c r="A28" s="50"/>
      <c r="B28" s="60" t="s">
        <v>116</v>
      </c>
      <c r="C28" s="56"/>
      <c r="D28" s="56"/>
      <c r="E28" s="56"/>
      <c r="F28" s="61"/>
      <c r="G28" s="93"/>
      <c r="H28" s="93"/>
      <c r="I28" s="93"/>
      <c r="J28" s="56"/>
      <c r="K28" s="56"/>
      <c r="L28" s="47"/>
      <c r="M28" s="47"/>
      <c r="N28" s="48"/>
      <c r="O28" s="47"/>
      <c r="P28" s="47"/>
      <c r="Q28" s="47"/>
      <c r="R28" s="47"/>
      <c r="S28" s="47"/>
      <c r="T28" s="47"/>
      <c r="U28" s="47"/>
      <c r="V28" s="47"/>
      <c r="W28" s="62"/>
      <c r="X28" s="62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</row>
    <row r="29" spans="1:41" ht="39" hidden="1" customHeight="1">
      <c r="A29" s="50"/>
      <c r="B29" s="145" t="s">
        <v>126</v>
      </c>
      <c r="C29" s="146"/>
      <c r="D29" s="146"/>
      <c r="E29" s="147"/>
      <c r="F29" s="61"/>
      <c r="G29" s="93"/>
      <c r="H29" s="93"/>
      <c r="I29" s="93"/>
      <c r="J29" s="56"/>
      <c r="K29" s="56"/>
      <c r="L29" s="47"/>
      <c r="M29" s="47"/>
      <c r="N29" s="48"/>
      <c r="O29" s="47"/>
      <c r="P29" s="47"/>
      <c r="Q29" s="47"/>
      <c r="R29" s="47"/>
      <c r="S29" s="47"/>
      <c r="T29" s="47"/>
      <c r="U29" s="47"/>
      <c r="V29" s="47"/>
      <c r="W29" s="62"/>
      <c r="X29" s="62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</row>
    <row r="30" spans="1:41" ht="39" hidden="1" customHeight="1">
      <c r="A30" s="50"/>
      <c r="B30" s="60" t="s">
        <v>116</v>
      </c>
      <c r="C30" s="56"/>
      <c r="D30" s="56"/>
      <c r="E30" s="56"/>
      <c r="F30" s="61"/>
      <c r="G30" s="93"/>
      <c r="H30" s="93"/>
      <c r="I30" s="93"/>
      <c r="J30" s="56"/>
      <c r="K30" s="56"/>
      <c r="L30" s="47"/>
      <c r="M30" s="47"/>
      <c r="N30" s="48"/>
      <c r="O30" s="47"/>
      <c r="P30" s="47"/>
      <c r="Q30" s="47"/>
      <c r="R30" s="47"/>
      <c r="S30" s="47"/>
      <c r="T30" s="47"/>
      <c r="U30" s="47"/>
      <c r="V30" s="47"/>
      <c r="W30" s="62"/>
      <c r="X30" s="62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spans="1:41" ht="39" hidden="1" customHeight="1">
      <c r="A31" s="50"/>
      <c r="B31" s="145" t="s">
        <v>127</v>
      </c>
      <c r="C31" s="146"/>
      <c r="D31" s="146"/>
      <c r="E31" s="147"/>
      <c r="F31" s="61"/>
      <c r="G31" s="93"/>
      <c r="H31" s="93"/>
      <c r="I31" s="93"/>
      <c r="J31" s="56"/>
      <c r="K31" s="56"/>
      <c r="L31" s="47"/>
      <c r="M31" s="47"/>
      <c r="N31" s="48"/>
      <c r="O31" s="47"/>
      <c r="P31" s="47"/>
      <c r="Q31" s="47"/>
      <c r="R31" s="47"/>
      <c r="S31" s="47"/>
      <c r="T31" s="47"/>
      <c r="U31" s="47"/>
      <c r="V31" s="47"/>
      <c r="W31" s="62"/>
      <c r="X31" s="62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</row>
    <row r="32" spans="1:41" ht="39" hidden="1" customHeight="1">
      <c r="A32" s="50"/>
      <c r="B32" s="60" t="s">
        <v>116</v>
      </c>
      <c r="C32" s="56"/>
      <c r="D32" s="56"/>
      <c r="E32" s="56"/>
      <c r="F32" s="61"/>
      <c r="G32" s="93"/>
      <c r="H32" s="93"/>
      <c r="I32" s="93"/>
      <c r="J32" s="56"/>
      <c r="K32" s="5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62"/>
      <c r="X32" s="62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</row>
    <row r="33" spans="1:41" ht="39" hidden="1" customHeight="1">
      <c r="A33" s="50"/>
      <c r="B33" s="145" t="s">
        <v>128</v>
      </c>
      <c r="C33" s="146"/>
      <c r="D33" s="146"/>
      <c r="E33" s="147"/>
      <c r="F33" s="61"/>
      <c r="G33" s="93"/>
      <c r="H33" s="93"/>
      <c r="I33" s="93"/>
      <c r="J33" s="56"/>
      <c r="K33" s="56"/>
      <c r="L33" s="47"/>
      <c r="M33" s="47"/>
      <c r="N33" s="48"/>
      <c r="O33" s="47"/>
      <c r="P33" s="47"/>
      <c r="Q33" s="47"/>
      <c r="R33" s="47"/>
      <c r="S33" s="47"/>
      <c r="T33" s="47"/>
      <c r="U33" s="47"/>
      <c r="V33" s="47"/>
      <c r="W33" s="62"/>
      <c r="X33" s="62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41" ht="39" hidden="1" customHeight="1">
      <c r="A34" s="50"/>
      <c r="B34" s="60" t="s">
        <v>116</v>
      </c>
      <c r="C34" s="56"/>
      <c r="D34" s="56"/>
      <c r="E34" s="56"/>
      <c r="F34" s="61"/>
      <c r="G34" s="93"/>
      <c r="H34" s="93"/>
      <c r="I34" s="93"/>
      <c r="J34" s="56"/>
      <c r="K34" s="56"/>
      <c r="L34" s="47"/>
      <c r="M34" s="47"/>
      <c r="N34" s="48"/>
      <c r="O34" s="47"/>
      <c r="P34" s="47"/>
      <c r="Q34" s="47"/>
      <c r="R34" s="47"/>
      <c r="S34" s="47"/>
      <c r="T34" s="47"/>
      <c r="U34" s="47"/>
      <c r="V34" s="47"/>
      <c r="W34" s="62"/>
      <c r="X34" s="62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41" ht="39" hidden="1" customHeight="1">
      <c r="A35" s="50"/>
      <c r="B35" s="142" t="s">
        <v>129</v>
      </c>
      <c r="C35" s="143"/>
      <c r="D35" s="143"/>
      <c r="E35" s="144"/>
      <c r="F35" s="61"/>
      <c r="G35" s="93"/>
      <c r="H35" s="93"/>
      <c r="I35" s="93"/>
      <c r="J35" s="56"/>
      <c r="K35" s="56"/>
      <c r="L35" s="47"/>
      <c r="M35" s="47"/>
      <c r="N35" s="48"/>
      <c r="O35" s="47"/>
      <c r="P35" s="47"/>
      <c r="Q35" s="47"/>
      <c r="R35" s="47"/>
      <c r="S35" s="47"/>
      <c r="T35" s="47"/>
      <c r="U35" s="47"/>
      <c r="V35" s="47"/>
      <c r="W35" s="62"/>
      <c r="X35" s="62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39" hidden="1" customHeight="1">
      <c r="A36" s="50"/>
      <c r="B36" s="60" t="s">
        <v>116</v>
      </c>
      <c r="C36" s="63"/>
      <c r="D36" s="63"/>
      <c r="E36" s="63"/>
      <c r="F36" s="61"/>
      <c r="G36" s="93"/>
      <c r="H36" s="93"/>
      <c r="I36" s="93"/>
      <c r="J36" s="56"/>
      <c r="K36" s="56"/>
      <c r="L36" s="47"/>
      <c r="M36" s="47"/>
      <c r="N36" s="48"/>
      <c r="O36" s="47"/>
      <c r="P36" s="47"/>
      <c r="Q36" s="47"/>
      <c r="R36" s="47"/>
      <c r="S36" s="47"/>
      <c r="T36" s="47"/>
      <c r="U36" s="47"/>
      <c r="V36" s="47"/>
      <c r="W36" s="62"/>
      <c r="X36" s="62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</row>
    <row r="37" spans="1:41" ht="39" customHeight="1">
      <c r="A37" s="50"/>
      <c r="B37" s="145" t="s">
        <v>130</v>
      </c>
      <c r="C37" s="146"/>
      <c r="D37" s="146"/>
      <c r="E37" s="147"/>
      <c r="F37" s="61"/>
      <c r="G37" s="93">
        <f>G38+G41+G43+G45+G48+G50+G52+G56+G59+G61+G63+G65+G67+G69</f>
        <v>3523.9</v>
      </c>
      <c r="H37" s="93">
        <f t="shared" ref="H37:I37" si="1">H38+H41+H43+H45+H48+H50+H52+H56+H59+H61+H63+H65+H67+H69</f>
        <v>2798</v>
      </c>
      <c r="I37" s="93">
        <f t="shared" si="1"/>
        <v>725.9</v>
      </c>
      <c r="J37" s="49"/>
      <c r="K37" s="49"/>
      <c r="L37" s="47"/>
      <c r="M37" s="47"/>
      <c r="N37" s="48"/>
      <c r="O37" s="47"/>
      <c r="P37" s="47"/>
      <c r="Q37" s="47"/>
      <c r="R37" s="47"/>
      <c r="S37" s="47"/>
      <c r="T37" s="47"/>
      <c r="U37" s="47"/>
      <c r="V37" s="47"/>
      <c r="W37" s="62"/>
      <c r="X37" s="62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1:41" ht="39" customHeight="1">
      <c r="A38" s="50"/>
      <c r="B38" s="145" t="s">
        <v>115</v>
      </c>
      <c r="C38" s="146"/>
      <c r="D38" s="146"/>
      <c r="E38" s="147"/>
      <c r="F38" s="61"/>
      <c r="G38" s="93">
        <v>657</v>
      </c>
      <c r="H38" s="93">
        <v>657</v>
      </c>
      <c r="I38" s="93">
        <v>0</v>
      </c>
      <c r="J38" s="47"/>
      <c r="K38" s="47"/>
      <c r="L38" s="47"/>
      <c r="M38" s="47"/>
      <c r="N38" s="48"/>
      <c r="O38" s="47"/>
      <c r="P38" s="47"/>
      <c r="Q38" s="47"/>
      <c r="R38" s="47"/>
      <c r="S38" s="47"/>
      <c r="T38" s="47"/>
      <c r="U38" s="47"/>
      <c r="V38" s="47"/>
      <c r="W38" s="62"/>
      <c r="X38" s="62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</row>
    <row r="39" spans="1:41" ht="111.75" customHeight="1">
      <c r="A39" s="58">
        <v>1</v>
      </c>
      <c r="B39" s="58" t="s">
        <v>323</v>
      </c>
      <c r="C39" s="58" t="s">
        <v>230</v>
      </c>
      <c r="D39" s="58" t="s">
        <v>269</v>
      </c>
      <c r="E39" s="58" t="s">
        <v>271</v>
      </c>
      <c r="F39" s="58" t="s">
        <v>366</v>
      </c>
      <c r="G39" s="58">
        <v>341</v>
      </c>
      <c r="H39" s="64">
        <v>341</v>
      </c>
      <c r="I39" s="47">
        <v>0</v>
      </c>
      <c r="J39" s="47"/>
      <c r="K39" s="47"/>
      <c r="L39" s="47" t="s">
        <v>399</v>
      </c>
      <c r="M39" s="58" t="s">
        <v>406</v>
      </c>
      <c r="N39" s="47" t="s">
        <v>407</v>
      </c>
      <c r="O39" s="58">
        <v>15</v>
      </c>
      <c r="P39" s="58">
        <v>28</v>
      </c>
      <c r="Q39" s="58">
        <v>3.1399999999999997E-2</v>
      </c>
      <c r="R39" s="58">
        <v>3.1399999999999997E-2</v>
      </c>
      <c r="S39" s="58">
        <v>0</v>
      </c>
      <c r="T39" s="58">
        <v>0.12559999999999999</v>
      </c>
      <c r="U39" s="58">
        <v>0.12559999999999999</v>
      </c>
      <c r="V39" s="58">
        <v>0</v>
      </c>
      <c r="W39" s="58" t="s">
        <v>272</v>
      </c>
      <c r="X39" s="57" t="s">
        <v>275</v>
      </c>
      <c r="Y39" s="58" t="s">
        <v>274</v>
      </c>
      <c r="Z39" s="47" t="s">
        <v>276</v>
      </c>
      <c r="AA39" s="47"/>
      <c r="AB39" s="47"/>
      <c r="AC39" s="47"/>
      <c r="AD39" s="47" t="s">
        <v>299</v>
      </c>
      <c r="AE39" s="47" t="s">
        <v>299</v>
      </c>
      <c r="AF39" s="47" t="s">
        <v>299</v>
      </c>
      <c r="AG39" s="47" t="s">
        <v>299</v>
      </c>
      <c r="AH39" s="47" t="s">
        <v>299</v>
      </c>
      <c r="AI39" s="47" t="s">
        <v>299</v>
      </c>
      <c r="AJ39" s="47" t="s">
        <v>299</v>
      </c>
      <c r="AK39" s="47" t="s">
        <v>299</v>
      </c>
      <c r="AL39" s="47" t="s">
        <v>299</v>
      </c>
      <c r="AM39" s="47" t="s">
        <v>299</v>
      </c>
      <c r="AN39" s="47"/>
      <c r="AO39" s="47"/>
    </row>
    <row r="40" spans="1:41" ht="80.25" customHeight="1">
      <c r="A40" s="58">
        <v>2</v>
      </c>
      <c r="B40" s="58" t="s">
        <v>324</v>
      </c>
      <c r="C40" s="58" t="s">
        <v>230</v>
      </c>
      <c r="D40" s="58" t="s">
        <v>269</v>
      </c>
      <c r="E40" s="58" t="s">
        <v>271</v>
      </c>
      <c r="F40" s="58" t="s">
        <v>325</v>
      </c>
      <c r="G40" s="58">
        <v>316</v>
      </c>
      <c r="H40" s="58">
        <v>316</v>
      </c>
      <c r="I40" s="50">
        <v>0</v>
      </c>
      <c r="J40" s="50"/>
      <c r="K40" s="50"/>
      <c r="L40" s="50" t="s">
        <v>399</v>
      </c>
      <c r="M40" s="58" t="s">
        <v>398</v>
      </c>
      <c r="N40" s="51" t="s">
        <v>404</v>
      </c>
      <c r="O40" s="58">
        <v>15</v>
      </c>
      <c r="P40" s="58">
        <v>28</v>
      </c>
      <c r="Q40" s="58">
        <v>6.6000000000000003E-2</v>
      </c>
      <c r="R40" s="58">
        <v>6.6000000000000003E-2</v>
      </c>
      <c r="S40" s="58">
        <v>0</v>
      </c>
      <c r="T40" s="58">
        <v>0.26400000000000001</v>
      </c>
      <c r="U40" s="58">
        <v>0.26400000000000001</v>
      </c>
      <c r="V40" s="58">
        <v>0</v>
      </c>
      <c r="W40" s="58" t="s">
        <v>273</v>
      </c>
      <c r="X40" s="50" t="s">
        <v>277</v>
      </c>
      <c r="Y40" s="58" t="s">
        <v>273</v>
      </c>
      <c r="Z40" s="50" t="s">
        <v>277</v>
      </c>
      <c r="AA40" s="50"/>
      <c r="AB40" s="50"/>
      <c r="AC40" s="50"/>
      <c r="AD40" s="47" t="s">
        <v>299</v>
      </c>
      <c r="AE40" s="47" t="s">
        <v>299</v>
      </c>
      <c r="AF40" s="47" t="s">
        <v>299</v>
      </c>
      <c r="AG40" s="47" t="s">
        <v>299</v>
      </c>
      <c r="AH40" s="47" t="s">
        <v>299</v>
      </c>
      <c r="AI40" s="47" t="s">
        <v>299</v>
      </c>
      <c r="AJ40" s="47" t="s">
        <v>299</v>
      </c>
      <c r="AK40" s="47" t="s">
        <v>299</v>
      </c>
      <c r="AL40" s="47" t="s">
        <v>299</v>
      </c>
      <c r="AM40" s="47" t="s">
        <v>299</v>
      </c>
      <c r="AN40" s="50"/>
      <c r="AO40" s="50"/>
    </row>
    <row r="41" spans="1:41" ht="39" customHeight="1">
      <c r="A41" s="50"/>
      <c r="B41" s="145" t="s">
        <v>117</v>
      </c>
      <c r="C41" s="146"/>
      <c r="D41" s="146"/>
      <c r="E41" s="147"/>
      <c r="F41" s="61"/>
      <c r="G41" s="65">
        <v>1016.9</v>
      </c>
      <c r="H41" s="56">
        <v>961</v>
      </c>
      <c r="I41" s="56">
        <v>55.9</v>
      </c>
      <c r="J41" s="47"/>
      <c r="K41" s="47"/>
      <c r="L41" s="47"/>
      <c r="M41" s="47"/>
      <c r="N41" s="48"/>
      <c r="O41" s="47"/>
      <c r="P41" s="47"/>
      <c r="Q41" s="47"/>
      <c r="R41" s="47"/>
      <c r="S41" s="47"/>
      <c r="T41" s="47"/>
      <c r="U41" s="47"/>
      <c r="V41" s="47"/>
      <c r="W41" s="62"/>
      <c r="X41" s="62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1:41" ht="109.5" customHeight="1">
      <c r="A42" s="58">
        <v>1</v>
      </c>
      <c r="B42" s="58" t="s">
        <v>369</v>
      </c>
      <c r="C42" s="58" t="s">
        <v>285</v>
      </c>
      <c r="D42" s="58" t="s">
        <v>278</v>
      </c>
      <c r="E42" s="58" t="s">
        <v>370</v>
      </c>
      <c r="F42" s="98" t="s">
        <v>395</v>
      </c>
      <c r="G42" s="98">
        <v>1016.9</v>
      </c>
      <c r="H42" s="98">
        <v>961</v>
      </c>
      <c r="I42" s="98">
        <v>55.9</v>
      </c>
      <c r="J42" s="75"/>
      <c r="K42" s="75"/>
      <c r="L42" s="75" t="s">
        <v>400</v>
      </c>
      <c r="M42" s="98" t="s">
        <v>378</v>
      </c>
      <c r="N42" s="99" t="s">
        <v>481</v>
      </c>
      <c r="O42" s="47">
        <v>1</v>
      </c>
      <c r="P42" s="47"/>
      <c r="Q42" s="47">
        <v>6.1000000000000004E-3</v>
      </c>
      <c r="R42" s="58">
        <v>2.8E-3</v>
      </c>
      <c r="S42" s="58">
        <v>3.3E-3</v>
      </c>
      <c r="T42" s="47">
        <v>2.23E-2</v>
      </c>
      <c r="U42" s="58">
        <v>1.78E-2</v>
      </c>
      <c r="V42" s="58">
        <v>4.4999999999999997E-3</v>
      </c>
      <c r="W42" s="58" t="s">
        <v>272</v>
      </c>
      <c r="X42" s="57" t="s">
        <v>275</v>
      </c>
      <c r="Y42" s="58" t="s">
        <v>272</v>
      </c>
      <c r="Z42" s="57" t="s">
        <v>275</v>
      </c>
      <c r="AA42" s="47"/>
      <c r="AB42" s="47"/>
      <c r="AC42" s="58" t="s">
        <v>299</v>
      </c>
      <c r="AD42" s="58" t="s">
        <v>299</v>
      </c>
      <c r="AE42" s="58" t="s">
        <v>299</v>
      </c>
      <c r="AF42" s="58" t="s">
        <v>299</v>
      </c>
      <c r="AG42" s="58" t="s">
        <v>299</v>
      </c>
      <c r="AH42" s="58" t="s">
        <v>299</v>
      </c>
      <c r="AI42" s="58" t="s">
        <v>299</v>
      </c>
      <c r="AJ42" s="58" t="s">
        <v>299</v>
      </c>
      <c r="AK42" s="58" t="s">
        <v>299</v>
      </c>
      <c r="AL42" s="58" t="s">
        <v>299</v>
      </c>
      <c r="AM42" s="58" t="s">
        <v>299</v>
      </c>
      <c r="AN42" s="58" t="s">
        <v>300</v>
      </c>
      <c r="AO42" s="58" t="s">
        <v>301</v>
      </c>
    </row>
    <row r="43" spans="1:41" ht="39" customHeight="1">
      <c r="A43" s="50"/>
      <c r="B43" s="66" t="s">
        <v>131</v>
      </c>
      <c r="C43" s="67"/>
      <c r="D43" s="67"/>
      <c r="E43" s="68"/>
      <c r="F43" s="100"/>
      <c r="G43" s="101">
        <v>500</v>
      </c>
      <c r="H43" s="102">
        <v>500</v>
      </c>
      <c r="I43" s="102">
        <v>0</v>
      </c>
      <c r="J43" s="75"/>
      <c r="K43" s="75"/>
      <c r="L43" s="75"/>
      <c r="M43" s="75"/>
      <c r="N43" s="99"/>
      <c r="O43" s="47"/>
      <c r="P43" s="47"/>
      <c r="Q43" s="47"/>
      <c r="R43" s="47"/>
      <c r="S43" s="47"/>
      <c r="T43" s="47"/>
      <c r="U43" s="47"/>
      <c r="V43" s="47"/>
      <c r="W43" s="62"/>
      <c r="X43" s="6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</row>
    <row r="44" spans="1:41" ht="99" customHeight="1">
      <c r="A44" s="58">
        <v>1</v>
      </c>
      <c r="B44" s="58" t="s">
        <v>435</v>
      </c>
      <c r="C44" s="58" t="s">
        <v>230</v>
      </c>
      <c r="D44" s="58" t="s">
        <v>278</v>
      </c>
      <c r="E44" s="58" t="s">
        <v>371</v>
      </c>
      <c r="F44" s="98" t="s">
        <v>506</v>
      </c>
      <c r="G44" s="98">
        <v>500</v>
      </c>
      <c r="H44" s="98">
        <v>500</v>
      </c>
      <c r="I44" s="75">
        <v>0</v>
      </c>
      <c r="J44" s="75"/>
      <c r="K44" s="75"/>
      <c r="L44" s="75" t="s">
        <v>399</v>
      </c>
      <c r="M44" s="98" t="s">
        <v>379</v>
      </c>
      <c r="N44" s="99" t="s">
        <v>482</v>
      </c>
      <c r="O44" s="58">
        <v>15</v>
      </c>
      <c r="P44" s="58">
        <v>28</v>
      </c>
      <c r="Q44" s="47">
        <v>0.28000000000000003</v>
      </c>
      <c r="R44" s="58">
        <v>0.17430000000000001</v>
      </c>
      <c r="S44" s="58">
        <v>0.1057</v>
      </c>
      <c r="T44" s="47">
        <v>1.1208</v>
      </c>
      <c r="U44" s="58">
        <v>0.69799999999999995</v>
      </c>
      <c r="V44" s="58">
        <v>0.42280000000000001</v>
      </c>
      <c r="W44" s="58" t="s">
        <v>272</v>
      </c>
      <c r="X44" s="47" t="s">
        <v>281</v>
      </c>
      <c r="Y44" s="58" t="s">
        <v>272</v>
      </c>
      <c r="Z44" s="47" t="s">
        <v>281</v>
      </c>
      <c r="AA44" s="47"/>
      <c r="AB44" s="47"/>
      <c r="AC44" s="58"/>
      <c r="AD44" s="58" t="s">
        <v>299</v>
      </c>
      <c r="AE44" s="58" t="s">
        <v>299</v>
      </c>
      <c r="AF44" s="58" t="s">
        <v>299</v>
      </c>
      <c r="AG44" s="58" t="s">
        <v>299</v>
      </c>
      <c r="AH44" s="58" t="s">
        <v>299</v>
      </c>
      <c r="AI44" s="58" t="s">
        <v>299</v>
      </c>
      <c r="AJ44" s="58" t="s">
        <v>299</v>
      </c>
      <c r="AK44" s="58" t="s">
        <v>299</v>
      </c>
      <c r="AL44" s="58" t="s">
        <v>299</v>
      </c>
      <c r="AM44" s="58" t="s">
        <v>299</v>
      </c>
      <c r="AN44" s="58" t="s">
        <v>300</v>
      </c>
      <c r="AO44" s="58" t="s">
        <v>301</v>
      </c>
    </row>
    <row r="45" spans="1:41" ht="39" customHeight="1">
      <c r="A45" s="50"/>
      <c r="B45" s="145" t="s">
        <v>132</v>
      </c>
      <c r="C45" s="146"/>
      <c r="D45" s="146"/>
      <c r="E45" s="147"/>
      <c r="F45" s="61"/>
      <c r="G45" s="49">
        <v>150</v>
      </c>
      <c r="H45" s="56">
        <v>150</v>
      </c>
      <c r="I45" s="56"/>
      <c r="J45" s="47"/>
      <c r="K45" s="47"/>
      <c r="L45" s="47"/>
      <c r="M45" s="47"/>
      <c r="N45" s="48"/>
      <c r="O45" s="47"/>
      <c r="P45" s="47"/>
      <c r="Q45" s="47"/>
      <c r="R45" s="47"/>
      <c r="S45" s="47"/>
      <c r="T45" s="47"/>
      <c r="U45" s="47"/>
      <c r="V45" s="47"/>
      <c r="W45" s="62"/>
      <c r="X45" s="62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92.25" customHeight="1">
      <c r="A46" s="58">
        <v>1</v>
      </c>
      <c r="B46" s="58" t="s">
        <v>436</v>
      </c>
      <c r="C46" s="58" t="s">
        <v>230</v>
      </c>
      <c r="D46" s="58" t="s">
        <v>278</v>
      </c>
      <c r="E46" s="69" t="s">
        <v>307</v>
      </c>
      <c r="F46" s="98" t="s">
        <v>491</v>
      </c>
      <c r="G46" s="98">
        <v>100</v>
      </c>
      <c r="H46" s="103">
        <v>100</v>
      </c>
      <c r="I46" s="75">
        <v>0</v>
      </c>
      <c r="J46" s="75"/>
      <c r="K46" s="75"/>
      <c r="L46" s="75" t="s">
        <v>399</v>
      </c>
      <c r="M46" s="98" t="s">
        <v>380</v>
      </c>
      <c r="N46" s="98" t="s">
        <v>483</v>
      </c>
      <c r="O46" s="58">
        <v>15</v>
      </c>
      <c r="P46" s="47"/>
      <c r="Q46" s="58">
        <v>0.17430000000000001</v>
      </c>
      <c r="R46" s="58">
        <v>0.17430000000000001</v>
      </c>
      <c r="S46" s="47"/>
      <c r="T46" s="58">
        <v>0.69799999999999995</v>
      </c>
      <c r="U46" s="58">
        <v>0.69799999999999995</v>
      </c>
      <c r="V46" s="47"/>
      <c r="W46" s="58" t="s">
        <v>272</v>
      </c>
      <c r="X46" s="47" t="s">
        <v>281</v>
      </c>
      <c r="Y46" s="58" t="s">
        <v>272</v>
      </c>
      <c r="Z46" s="62" t="s">
        <v>281</v>
      </c>
      <c r="AA46" s="47"/>
      <c r="AB46" s="47"/>
      <c r="AC46" s="58"/>
      <c r="AD46" s="58" t="s">
        <v>299</v>
      </c>
      <c r="AE46" s="58" t="s">
        <v>299</v>
      </c>
      <c r="AF46" s="58" t="s">
        <v>299</v>
      </c>
      <c r="AG46" s="58" t="s">
        <v>299</v>
      </c>
      <c r="AH46" s="58" t="s">
        <v>299</v>
      </c>
      <c r="AI46" s="58" t="s">
        <v>299</v>
      </c>
      <c r="AJ46" s="58" t="s">
        <v>299</v>
      </c>
      <c r="AK46" s="58" t="s">
        <v>299</v>
      </c>
      <c r="AL46" s="58" t="s">
        <v>299</v>
      </c>
      <c r="AM46" s="58" t="s">
        <v>299</v>
      </c>
      <c r="AN46" s="58" t="s">
        <v>300</v>
      </c>
      <c r="AO46" s="58" t="s">
        <v>301</v>
      </c>
    </row>
    <row r="47" spans="1:41" ht="114" customHeight="1">
      <c r="A47" s="58">
        <v>2</v>
      </c>
      <c r="B47" s="58" t="s">
        <v>437</v>
      </c>
      <c r="C47" s="58" t="s">
        <v>282</v>
      </c>
      <c r="D47" s="58" t="s">
        <v>278</v>
      </c>
      <c r="E47" s="58" t="s">
        <v>521</v>
      </c>
      <c r="F47" s="58" t="s">
        <v>522</v>
      </c>
      <c r="G47" s="58">
        <v>50</v>
      </c>
      <c r="H47" s="58">
        <v>50</v>
      </c>
      <c r="I47" s="58">
        <v>0</v>
      </c>
      <c r="J47" s="58"/>
      <c r="K47" s="47"/>
      <c r="L47" s="47" t="s">
        <v>399</v>
      </c>
      <c r="M47" s="58" t="s">
        <v>408</v>
      </c>
      <c r="N47" s="48" t="s">
        <v>405</v>
      </c>
      <c r="O47" s="58">
        <v>15</v>
      </c>
      <c r="P47" s="58">
        <v>28</v>
      </c>
      <c r="Q47" s="47">
        <v>0.57999999999999996</v>
      </c>
      <c r="R47" s="58">
        <v>0.17430000000000001</v>
      </c>
      <c r="S47" s="58">
        <v>0.1057</v>
      </c>
      <c r="T47" s="47">
        <v>1.1208</v>
      </c>
      <c r="U47" s="58">
        <v>0.69799999999999995</v>
      </c>
      <c r="V47" s="58">
        <v>0.42280000000000001</v>
      </c>
      <c r="W47" s="58" t="s">
        <v>272</v>
      </c>
      <c r="X47" s="47" t="s">
        <v>275</v>
      </c>
      <c r="Y47" s="58" t="s">
        <v>368</v>
      </c>
      <c r="Z47" s="47" t="s">
        <v>377</v>
      </c>
      <c r="AA47" s="47"/>
      <c r="AB47" s="47"/>
      <c r="AC47" s="47"/>
      <c r="AD47" s="87" t="s">
        <v>423</v>
      </c>
      <c r="AE47" s="87" t="s">
        <v>299</v>
      </c>
      <c r="AF47" s="87" t="s">
        <v>299</v>
      </c>
      <c r="AG47" s="87" t="s">
        <v>423</v>
      </c>
      <c r="AH47" s="87" t="s">
        <v>299</v>
      </c>
      <c r="AI47" s="87" t="s">
        <v>299</v>
      </c>
      <c r="AJ47" s="87" t="s">
        <v>423</v>
      </c>
      <c r="AK47" s="87" t="s">
        <v>299</v>
      </c>
      <c r="AL47" s="87" t="s">
        <v>299</v>
      </c>
      <c r="AM47" s="87" t="s">
        <v>423</v>
      </c>
      <c r="AN47" s="58" t="s">
        <v>300</v>
      </c>
      <c r="AO47" s="58" t="s">
        <v>301</v>
      </c>
    </row>
    <row r="48" spans="1:41" ht="42.95" hidden="1" customHeight="1">
      <c r="A48" s="50"/>
      <c r="B48" s="145" t="s">
        <v>133</v>
      </c>
      <c r="C48" s="146"/>
      <c r="D48" s="146"/>
      <c r="E48" s="147"/>
      <c r="F48" s="61"/>
      <c r="G48" s="70"/>
      <c r="H48" s="47"/>
      <c r="I48" s="47"/>
      <c r="J48" s="47"/>
      <c r="K48" s="47"/>
      <c r="L48" s="47"/>
      <c r="M48" s="47"/>
      <c r="N48" s="48"/>
      <c r="O48" s="47"/>
      <c r="P48" s="47"/>
      <c r="Q48" s="47"/>
      <c r="R48" s="47"/>
      <c r="S48" s="47"/>
      <c r="T48" s="47"/>
      <c r="U48" s="47"/>
      <c r="V48" s="47"/>
      <c r="W48" s="62"/>
      <c r="X48" s="62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  <row r="49" spans="1:41" ht="42.95" hidden="1" customHeight="1">
      <c r="A49" s="50"/>
      <c r="B49" s="60" t="s">
        <v>116</v>
      </c>
      <c r="C49" s="56"/>
      <c r="D49" s="56"/>
      <c r="E49" s="56"/>
      <c r="F49" s="61"/>
      <c r="G49" s="70"/>
      <c r="H49" s="47"/>
      <c r="I49" s="47"/>
      <c r="J49" s="47"/>
      <c r="K49" s="47"/>
      <c r="L49" s="47"/>
      <c r="M49" s="47"/>
      <c r="N49" s="48"/>
      <c r="O49" s="47"/>
      <c r="P49" s="47"/>
      <c r="Q49" s="47"/>
      <c r="R49" s="47"/>
      <c r="S49" s="47"/>
      <c r="T49" s="47"/>
      <c r="U49" s="47"/>
      <c r="V49" s="47"/>
      <c r="W49" s="62"/>
      <c r="X49" s="62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1:41" ht="39" hidden="1" customHeight="1">
      <c r="A50" s="50"/>
      <c r="B50" s="145" t="s">
        <v>134</v>
      </c>
      <c r="C50" s="146"/>
      <c r="D50" s="146"/>
      <c r="E50" s="147"/>
      <c r="F50" s="61"/>
      <c r="G50" s="70"/>
      <c r="H50" s="47"/>
      <c r="I50" s="47"/>
      <c r="J50" s="47"/>
      <c r="K50" s="47"/>
      <c r="L50" s="47"/>
      <c r="M50" s="47"/>
      <c r="N50" s="48"/>
      <c r="O50" s="47"/>
      <c r="P50" s="47"/>
      <c r="Q50" s="47"/>
      <c r="R50" s="47"/>
      <c r="S50" s="47"/>
      <c r="T50" s="47"/>
      <c r="U50" s="47"/>
      <c r="V50" s="47"/>
      <c r="W50" s="62"/>
      <c r="X50" s="62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  <row r="51" spans="1:41" ht="39" hidden="1" customHeight="1">
      <c r="A51" s="50"/>
      <c r="B51" s="60" t="s">
        <v>116</v>
      </c>
      <c r="C51" s="56"/>
      <c r="D51" s="56"/>
      <c r="E51" s="56"/>
      <c r="F51" s="61"/>
      <c r="G51" s="70"/>
      <c r="H51" s="47"/>
      <c r="I51" s="47"/>
      <c r="J51" s="47"/>
      <c r="K51" s="47"/>
      <c r="L51" s="47"/>
      <c r="M51" s="47"/>
      <c r="N51" s="48"/>
      <c r="O51" s="47"/>
      <c r="P51" s="47"/>
      <c r="Q51" s="47"/>
      <c r="R51" s="47"/>
      <c r="S51" s="47"/>
      <c r="T51" s="47"/>
      <c r="U51" s="47"/>
      <c r="V51" s="47"/>
      <c r="W51" s="62"/>
      <c r="X51" s="62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</row>
    <row r="52" spans="1:41" ht="39" customHeight="1">
      <c r="A52" s="50"/>
      <c r="B52" s="145" t="s">
        <v>135</v>
      </c>
      <c r="C52" s="146"/>
      <c r="D52" s="146"/>
      <c r="E52" s="147"/>
      <c r="F52" s="61"/>
      <c r="G52" s="49">
        <v>600</v>
      </c>
      <c r="H52" s="56">
        <v>500</v>
      </c>
      <c r="I52" s="56">
        <v>100</v>
      </c>
      <c r="J52" s="47"/>
      <c r="K52" s="47"/>
      <c r="L52" s="47"/>
      <c r="M52" s="47"/>
      <c r="N52" s="48"/>
      <c r="O52" s="47"/>
      <c r="P52" s="47"/>
      <c r="Q52" s="47"/>
      <c r="R52" s="47"/>
      <c r="S52" s="47"/>
      <c r="T52" s="47"/>
      <c r="U52" s="47"/>
      <c r="V52" s="47"/>
      <c r="W52" s="62"/>
      <c r="X52" s="62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3" spans="1:41" ht="110.25" customHeight="1">
      <c r="A53" s="58">
        <v>1</v>
      </c>
      <c r="B53" s="58" t="s">
        <v>438</v>
      </c>
      <c r="C53" s="58" t="s">
        <v>282</v>
      </c>
      <c r="D53" s="58" t="s">
        <v>278</v>
      </c>
      <c r="E53" s="58" t="s">
        <v>507</v>
      </c>
      <c r="F53" s="98" t="s">
        <v>516</v>
      </c>
      <c r="G53" s="98">
        <v>200</v>
      </c>
      <c r="H53" s="98">
        <v>200</v>
      </c>
      <c r="I53" s="75">
        <v>0</v>
      </c>
      <c r="J53" s="75"/>
      <c r="K53" s="75"/>
      <c r="L53" s="75" t="s">
        <v>399</v>
      </c>
      <c r="M53" s="98" t="s">
        <v>381</v>
      </c>
      <c r="N53" s="99" t="s">
        <v>484</v>
      </c>
      <c r="O53" s="58">
        <v>15</v>
      </c>
      <c r="P53" s="58">
        <v>28</v>
      </c>
      <c r="Q53" s="47">
        <v>0.28000000000000003</v>
      </c>
      <c r="R53" s="58">
        <v>0.17430000000000001</v>
      </c>
      <c r="S53" s="58">
        <v>0.1057</v>
      </c>
      <c r="T53" s="47">
        <v>1.1208</v>
      </c>
      <c r="U53" s="58">
        <v>0.69799999999999995</v>
      </c>
      <c r="V53" s="58">
        <v>0.42280000000000001</v>
      </c>
      <c r="W53" s="58" t="s">
        <v>272</v>
      </c>
      <c r="X53" s="62" t="s">
        <v>281</v>
      </c>
      <c r="Y53" s="58" t="s">
        <v>272</v>
      </c>
      <c r="Z53" s="62" t="s">
        <v>281</v>
      </c>
      <c r="AA53" s="47"/>
      <c r="AB53" s="47"/>
      <c r="AC53" s="58" t="s">
        <v>299</v>
      </c>
      <c r="AD53" s="58" t="s">
        <v>299</v>
      </c>
      <c r="AE53" s="58" t="s">
        <v>299</v>
      </c>
      <c r="AF53" s="58" t="s">
        <v>299</v>
      </c>
      <c r="AG53" s="58" t="s">
        <v>299</v>
      </c>
      <c r="AH53" s="58" t="s">
        <v>299</v>
      </c>
      <c r="AI53" s="58" t="s">
        <v>299</v>
      </c>
      <c r="AJ53" s="58" t="s">
        <v>299</v>
      </c>
      <c r="AK53" s="58" t="s">
        <v>299</v>
      </c>
      <c r="AL53" s="58" t="s">
        <v>299</v>
      </c>
      <c r="AM53" s="58" t="s">
        <v>299</v>
      </c>
      <c r="AN53" s="58" t="s">
        <v>300</v>
      </c>
      <c r="AO53" s="58" t="s">
        <v>301</v>
      </c>
    </row>
    <row r="54" spans="1:41" ht="93.75" customHeight="1">
      <c r="A54" s="58">
        <v>2</v>
      </c>
      <c r="B54" s="58" t="s">
        <v>439</v>
      </c>
      <c r="C54" s="58" t="s">
        <v>282</v>
      </c>
      <c r="D54" s="58" t="s">
        <v>278</v>
      </c>
      <c r="E54" s="58" t="s">
        <v>507</v>
      </c>
      <c r="F54" s="98" t="s">
        <v>517</v>
      </c>
      <c r="G54" s="98">
        <v>100</v>
      </c>
      <c r="H54" s="98">
        <v>0</v>
      </c>
      <c r="I54" s="98">
        <v>100</v>
      </c>
      <c r="J54" s="75"/>
      <c r="K54" s="75"/>
      <c r="L54" s="75" t="s">
        <v>401</v>
      </c>
      <c r="M54" s="98" t="s">
        <v>382</v>
      </c>
      <c r="N54" s="99" t="s">
        <v>485</v>
      </c>
      <c r="O54" s="58">
        <v>15</v>
      </c>
      <c r="P54" s="58">
        <v>28</v>
      </c>
      <c r="Q54" s="47">
        <v>0.28000000000000003</v>
      </c>
      <c r="R54" s="58">
        <v>0.17430000000000001</v>
      </c>
      <c r="S54" s="58">
        <v>0.1057</v>
      </c>
      <c r="T54" s="47">
        <v>1.1208</v>
      </c>
      <c r="U54" s="58">
        <v>0.69799999999999995</v>
      </c>
      <c r="V54" s="58">
        <v>0.42280000000000001</v>
      </c>
      <c r="W54" s="58" t="s">
        <v>272</v>
      </c>
      <c r="X54" s="62" t="s">
        <v>281</v>
      </c>
      <c r="Y54" s="58" t="s">
        <v>272</v>
      </c>
      <c r="Z54" s="62" t="s">
        <v>281</v>
      </c>
      <c r="AA54" s="47"/>
      <c r="AB54" s="47"/>
      <c r="AC54" s="58" t="s">
        <v>299</v>
      </c>
      <c r="AD54" s="58" t="s">
        <v>299</v>
      </c>
      <c r="AE54" s="58" t="s">
        <v>299</v>
      </c>
      <c r="AF54" s="58" t="s">
        <v>299</v>
      </c>
      <c r="AG54" s="58" t="s">
        <v>299</v>
      </c>
      <c r="AH54" s="58" t="s">
        <v>299</v>
      </c>
      <c r="AI54" s="58" t="s">
        <v>299</v>
      </c>
      <c r="AJ54" s="58" t="s">
        <v>299</v>
      </c>
      <c r="AK54" s="58" t="s">
        <v>299</v>
      </c>
      <c r="AL54" s="58" t="s">
        <v>299</v>
      </c>
      <c r="AM54" s="58" t="s">
        <v>299</v>
      </c>
      <c r="AN54" s="58" t="s">
        <v>300</v>
      </c>
      <c r="AO54" s="58" t="s">
        <v>301</v>
      </c>
    </row>
    <row r="55" spans="1:41" ht="117.75" customHeight="1">
      <c r="A55" s="58">
        <v>3</v>
      </c>
      <c r="B55" s="58" t="s">
        <v>440</v>
      </c>
      <c r="C55" s="58" t="s">
        <v>282</v>
      </c>
      <c r="D55" s="58" t="s">
        <v>278</v>
      </c>
      <c r="E55" s="58" t="s">
        <v>507</v>
      </c>
      <c r="F55" s="98" t="s">
        <v>518</v>
      </c>
      <c r="G55" s="98">
        <v>300</v>
      </c>
      <c r="H55" s="98">
        <v>300</v>
      </c>
      <c r="I55" s="98">
        <v>0</v>
      </c>
      <c r="J55" s="75"/>
      <c r="K55" s="75"/>
      <c r="L55" s="75" t="s">
        <v>399</v>
      </c>
      <c r="M55" s="98" t="s">
        <v>383</v>
      </c>
      <c r="N55" s="99" t="s">
        <v>486</v>
      </c>
      <c r="O55" s="58">
        <v>15</v>
      </c>
      <c r="P55" s="58">
        <v>28</v>
      </c>
      <c r="Q55" s="47">
        <v>0.28000000000000003</v>
      </c>
      <c r="R55" s="58">
        <v>0.17430000000000001</v>
      </c>
      <c r="S55" s="58">
        <v>0.1057</v>
      </c>
      <c r="T55" s="47">
        <v>1.1208</v>
      </c>
      <c r="U55" s="58">
        <v>0.69799999999999995</v>
      </c>
      <c r="V55" s="58">
        <v>0.42280000000000001</v>
      </c>
      <c r="W55" s="58" t="s">
        <v>272</v>
      </c>
      <c r="X55" s="62" t="s">
        <v>281</v>
      </c>
      <c r="Y55" s="58" t="s">
        <v>272</v>
      </c>
      <c r="Z55" s="62" t="s">
        <v>275</v>
      </c>
      <c r="AA55" s="47"/>
      <c r="AB55" s="47"/>
      <c r="AC55" s="58" t="s">
        <v>299</v>
      </c>
      <c r="AD55" s="58" t="s">
        <v>299</v>
      </c>
      <c r="AE55" s="58" t="s">
        <v>299</v>
      </c>
      <c r="AF55" s="58" t="s">
        <v>299</v>
      </c>
      <c r="AG55" s="58" t="s">
        <v>299</v>
      </c>
      <c r="AH55" s="58" t="s">
        <v>299</v>
      </c>
      <c r="AI55" s="58" t="s">
        <v>299</v>
      </c>
      <c r="AJ55" s="58" t="s">
        <v>299</v>
      </c>
      <c r="AK55" s="58" t="s">
        <v>299</v>
      </c>
      <c r="AL55" s="58" t="s">
        <v>299</v>
      </c>
      <c r="AM55" s="58" t="s">
        <v>299</v>
      </c>
      <c r="AN55" s="58" t="s">
        <v>300</v>
      </c>
      <c r="AO55" s="58" t="s">
        <v>301</v>
      </c>
    </row>
    <row r="56" spans="1:41" ht="39" customHeight="1">
      <c r="A56" s="50"/>
      <c r="B56" s="145" t="s">
        <v>136</v>
      </c>
      <c r="C56" s="146"/>
      <c r="D56" s="146"/>
      <c r="E56" s="147"/>
      <c r="F56" s="61"/>
      <c r="G56" s="49">
        <v>440</v>
      </c>
      <c r="H56" s="56"/>
      <c r="I56" s="56">
        <v>440</v>
      </c>
      <c r="J56" s="47"/>
      <c r="K56" s="47"/>
      <c r="L56" s="47"/>
      <c r="M56" s="47"/>
      <c r="N56" s="48"/>
      <c r="O56" s="47"/>
      <c r="P56" s="47"/>
      <c r="Q56" s="47"/>
      <c r="R56" s="47"/>
      <c r="S56" s="47"/>
      <c r="T56" s="47"/>
      <c r="U56" s="47"/>
      <c r="V56" s="47"/>
      <c r="W56" s="62"/>
      <c r="X56" s="62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</row>
    <row r="57" spans="1:41" ht="122.25" customHeight="1">
      <c r="A57" s="58">
        <v>1</v>
      </c>
      <c r="B57" s="58" t="s">
        <v>441</v>
      </c>
      <c r="C57" s="58" t="s">
        <v>230</v>
      </c>
      <c r="D57" s="58" t="s">
        <v>278</v>
      </c>
      <c r="E57" s="58" t="s">
        <v>289</v>
      </c>
      <c r="F57" s="58" t="s">
        <v>515</v>
      </c>
      <c r="G57" s="58">
        <v>200</v>
      </c>
      <c r="H57" s="58">
        <v>0</v>
      </c>
      <c r="I57" s="58">
        <v>200</v>
      </c>
      <c r="J57" s="47"/>
      <c r="K57" s="47"/>
      <c r="L57" s="47" t="s">
        <v>401</v>
      </c>
      <c r="M57" s="58" t="s">
        <v>384</v>
      </c>
      <c r="N57" s="45" t="s">
        <v>434</v>
      </c>
      <c r="O57" s="47">
        <v>1</v>
      </c>
      <c r="P57" s="47"/>
      <c r="Q57" s="58">
        <v>3.5000000000000001E-3</v>
      </c>
      <c r="R57" s="58">
        <v>3.5000000000000001E-3</v>
      </c>
      <c r="S57" s="47"/>
      <c r="T57" s="58">
        <v>1.35E-2</v>
      </c>
      <c r="U57" s="58">
        <v>1.35E-2</v>
      </c>
      <c r="V57" s="47"/>
      <c r="W57" s="58" t="s">
        <v>290</v>
      </c>
      <c r="X57" s="62" t="s">
        <v>376</v>
      </c>
      <c r="Y57" s="58" t="s">
        <v>290</v>
      </c>
      <c r="Z57" s="62" t="s">
        <v>376</v>
      </c>
      <c r="AA57" s="47"/>
      <c r="AB57" s="47"/>
      <c r="AC57" s="47"/>
      <c r="AD57" s="87" t="s">
        <v>423</v>
      </c>
      <c r="AE57" s="87" t="s">
        <v>299</v>
      </c>
      <c r="AF57" s="87" t="s">
        <v>299</v>
      </c>
      <c r="AG57" s="87" t="s">
        <v>423</v>
      </c>
      <c r="AH57" s="87" t="s">
        <v>299</v>
      </c>
      <c r="AI57" s="87" t="s">
        <v>299</v>
      </c>
      <c r="AJ57" s="87" t="s">
        <v>423</v>
      </c>
      <c r="AK57" s="87" t="s">
        <v>299</v>
      </c>
      <c r="AL57" s="87" t="s">
        <v>299</v>
      </c>
      <c r="AM57" s="87" t="s">
        <v>423</v>
      </c>
      <c r="AN57" s="58" t="s">
        <v>300</v>
      </c>
      <c r="AO57" s="58" t="s">
        <v>301</v>
      </c>
    </row>
    <row r="58" spans="1:41" ht="126" customHeight="1">
      <c r="A58" s="58">
        <v>2</v>
      </c>
      <c r="B58" s="58" t="s">
        <v>442</v>
      </c>
      <c r="C58" s="58" t="s">
        <v>230</v>
      </c>
      <c r="D58" s="58" t="s">
        <v>278</v>
      </c>
      <c r="E58" s="58" t="s">
        <v>291</v>
      </c>
      <c r="F58" s="98" t="s">
        <v>487</v>
      </c>
      <c r="G58" s="98">
        <v>240</v>
      </c>
      <c r="H58" s="98">
        <v>0</v>
      </c>
      <c r="I58" s="98">
        <v>240</v>
      </c>
      <c r="J58" s="75"/>
      <c r="K58" s="75"/>
      <c r="L58" s="75" t="s">
        <v>401</v>
      </c>
      <c r="M58" s="98" t="s">
        <v>385</v>
      </c>
      <c r="N58" s="99" t="s">
        <v>488</v>
      </c>
      <c r="O58" s="58">
        <v>15</v>
      </c>
      <c r="P58" s="58">
        <v>28</v>
      </c>
      <c r="Q58" s="47">
        <v>0.28000000000000003</v>
      </c>
      <c r="R58" s="58">
        <v>0.17430000000000001</v>
      </c>
      <c r="S58" s="58">
        <v>0.1057</v>
      </c>
      <c r="T58" s="47">
        <v>1.1208</v>
      </c>
      <c r="U58" s="58">
        <v>0.69799999999999995</v>
      </c>
      <c r="V58" s="58">
        <v>0.42280000000000001</v>
      </c>
      <c r="W58" s="58" t="s">
        <v>272</v>
      </c>
      <c r="X58" s="62" t="s">
        <v>281</v>
      </c>
      <c r="Y58" s="58" t="s">
        <v>272</v>
      </c>
      <c r="Z58" s="62" t="s">
        <v>281</v>
      </c>
      <c r="AA58" s="47"/>
      <c r="AB58" s="47"/>
      <c r="AC58" s="58"/>
      <c r="AD58" s="58" t="s">
        <v>299</v>
      </c>
      <c r="AE58" s="58" t="s">
        <v>299</v>
      </c>
      <c r="AF58" s="58" t="s">
        <v>299</v>
      </c>
      <c r="AG58" s="58" t="s">
        <v>299</v>
      </c>
      <c r="AH58" s="58" t="s">
        <v>299</v>
      </c>
      <c r="AI58" s="58" t="s">
        <v>299</v>
      </c>
      <c r="AJ58" s="58" t="s">
        <v>299</v>
      </c>
      <c r="AK58" s="58" t="s">
        <v>299</v>
      </c>
      <c r="AL58" s="58" t="s">
        <v>299</v>
      </c>
      <c r="AM58" s="58" t="s">
        <v>299</v>
      </c>
      <c r="AN58" s="58" t="s">
        <v>300</v>
      </c>
      <c r="AO58" s="58" t="s">
        <v>301</v>
      </c>
    </row>
    <row r="59" spans="1:41" ht="39" hidden="1" customHeight="1">
      <c r="A59" s="50"/>
      <c r="B59" s="145" t="s">
        <v>137</v>
      </c>
      <c r="C59" s="146"/>
      <c r="D59" s="146"/>
      <c r="E59" s="147"/>
      <c r="F59" s="61"/>
      <c r="G59" s="70"/>
      <c r="H59" s="47"/>
      <c r="I59" s="47"/>
      <c r="J59" s="47"/>
      <c r="K59" s="47"/>
      <c r="L59" s="47"/>
      <c r="M59" s="47"/>
      <c r="N59" s="48"/>
      <c r="O59" s="47"/>
      <c r="P59" s="47"/>
      <c r="Q59" s="47"/>
      <c r="R59" s="47"/>
      <c r="S59" s="47"/>
      <c r="T59" s="47"/>
      <c r="U59" s="47"/>
      <c r="V59" s="47"/>
      <c r="W59" s="62"/>
      <c r="X59" s="62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1:41" ht="39" hidden="1" customHeight="1">
      <c r="A60" s="50"/>
      <c r="B60" s="60" t="s">
        <v>116</v>
      </c>
      <c r="C60" s="56"/>
      <c r="D60" s="56"/>
      <c r="E60" s="56"/>
      <c r="F60" s="61"/>
      <c r="G60" s="70"/>
      <c r="H60" s="47"/>
      <c r="I60" s="47"/>
      <c r="J60" s="47"/>
      <c r="K60" s="47"/>
      <c r="L60" s="47"/>
      <c r="M60" s="47"/>
      <c r="N60" s="48"/>
      <c r="O60" s="47"/>
      <c r="P60" s="47"/>
      <c r="Q60" s="47"/>
      <c r="R60" s="47"/>
      <c r="S60" s="47"/>
      <c r="T60" s="47"/>
      <c r="U60" s="47"/>
      <c r="V60" s="47"/>
      <c r="W60" s="62"/>
      <c r="X60" s="62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</row>
    <row r="61" spans="1:41" ht="39" customHeight="1">
      <c r="A61" s="50"/>
      <c r="B61" s="145" t="s">
        <v>138</v>
      </c>
      <c r="C61" s="146"/>
      <c r="D61" s="146"/>
      <c r="E61" s="147"/>
      <c r="F61" s="61"/>
      <c r="G61" s="49">
        <v>130</v>
      </c>
      <c r="H61" s="56"/>
      <c r="I61" s="56">
        <v>130</v>
      </c>
      <c r="J61" s="47"/>
      <c r="K61" s="47"/>
      <c r="L61" s="47"/>
      <c r="M61" s="47"/>
      <c r="N61" s="48"/>
      <c r="O61" s="47"/>
      <c r="P61" s="47"/>
      <c r="Q61" s="47"/>
      <c r="R61" s="47"/>
      <c r="S61" s="47"/>
      <c r="T61" s="47"/>
      <c r="U61" s="47"/>
      <c r="V61" s="47"/>
      <c r="W61" s="62"/>
      <c r="X61" s="62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</row>
    <row r="62" spans="1:41" ht="117.75" customHeight="1">
      <c r="A62" s="69">
        <v>1</v>
      </c>
      <c r="B62" s="69" t="s">
        <v>443</v>
      </c>
      <c r="C62" s="69" t="s">
        <v>230</v>
      </c>
      <c r="D62" s="69" t="s">
        <v>278</v>
      </c>
      <c r="E62" s="69" t="s">
        <v>319</v>
      </c>
      <c r="F62" s="69" t="s">
        <v>492</v>
      </c>
      <c r="G62" s="69">
        <v>130</v>
      </c>
      <c r="H62" s="69">
        <v>0</v>
      </c>
      <c r="I62" s="69">
        <v>130</v>
      </c>
      <c r="J62" s="47"/>
      <c r="K62" s="47"/>
      <c r="L62" s="47" t="s">
        <v>401</v>
      </c>
      <c r="M62" s="69" t="s">
        <v>419</v>
      </c>
      <c r="N62" s="48" t="s">
        <v>420</v>
      </c>
      <c r="O62" s="47">
        <v>1</v>
      </c>
      <c r="P62" s="47"/>
      <c r="Q62" s="69">
        <v>6.3E-3</v>
      </c>
      <c r="R62" s="69">
        <v>6.3E-3</v>
      </c>
      <c r="S62" s="47"/>
      <c r="T62" s="69">
        <v>2.41E-2</v>
      </c>
      <c r="U62" s="69">
        <v>2.41E-2</v>
      </c>
      <c r="V62" s="47"/>
      <c r="W62" s="69" t="s">
        <v>320</v>
      </c>
      <c r="X62" s="47" t="s">
        <v>321</v>
      </c>
      <c r="Y62" s="69" t="s">
        <v>320</v>
      </c>
      <c r="Z62" s="47" t="s">
        <v>321</v>
      </c>
      <c r="AA62" s="47"/>
      <c r="AB62" s="47"/>
      <c r="AC62" s="47"/>
      <c r="AD62" s="87" t="s">
        <v>423</v>
      </c>
      <c r="AE62" s="87" t="s">
        <v>299</v>
      </c>
      <c r="AF62" s="87" t="s">
        <v>299</v>
      </c>
      <c r="AG62" s="87" t="s">
        <v>423</v>
      </c>
      <c r="AH62" s="87" t="s">
        <v>299</v>
      </c>
      <c r="AI62" s="87" t="s">
        <v>299</v>
      </c>
      <c r="AJ62" s="87" t="s">
        <v>423</v>
      </c>
      <c r="AK62" s="87" t="s">
        <v>299</v>
      </c>
      <c r="AL62" s="87" t="s">
        <v>299</v>
      </c>
      <c r="AM62" s="87" t="s">
        <v>423</v>
      </c>
      <c r="AN62" s="87" t="s">
        <v>299</v>
      </c>
      <c r="AO62" s="47"/>
    </row>
    <row r="63" spans="1:41" ht="39" customHeight="1">
      <c r="A63" s="50"/>
      <c r="B63" s="145" t="s">
        <v>139</v>
      </c>
      <c r="C63" s="146"/>
      <c r="D63" s="146"/>
      <c r="E63" s="147"/>
      <c r="F63" s="61"/>
      <c r="G63" s="49">
        <v>30</v>
      </c>
      <c r="H63" s="56">
        <v>30</v>
      </c>
      <c r="I63" s="56">
        <v>0</v>
      </c>
      <c r="J63" s="47"/>
      <c r="K63" s="47"/>
      <c r="L63" s="47"/>
      <c r="M63" s="47"/>
      <c r="N63" s="48"/>
      <c r="O63" s="47"/>
      <c r="P63" s="47"/>
      <c r="Q63" s="47"/>
      <c r="R63" s="47"/>
      <c r="S63" s="47"/>
      <c r="T63" s="47"/>
      <c r="U63" s="47"/>
      <c r="V63" s="47"/>
      <c r="W63" s="62"/>
      <c r="X63" s="62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</row>
    <row r="64" spans="1:41" ht="79.5" customHeight="1">
      <c r="A64" s="58">
        <v>1</v>
      </c>
      <c r="B64" s="58" t="s">
        <v>444</v>
      </c>
      <c r="C64" s="58" t="s">
        <v>230</v>
      </c>
      <c r="D64" s="58" t="s">
        <v>278</v>
      </c>
      <c r="E64" s="58" t="s">
        <v>283</v>
      </c>
      <c r="F64" s="58" t="s">
        <v>505</v>
      </c>
      <c r="G64" s="58">
        <v>30</v>
      </c>
      <c r="H64" s="58">
        <v>30</v>
      </c>
      <c r="I64" s="58">
        <v>0</v>
      </c>
      <c r="J64" s="47"/>
      <c r="K64" s="47"/>
      <c r="L64" s="47" t="s">
        <v>399</v>
      </c>
      <c r="M64" s="58" t="s">
        <v>418</v>
      </c>
      <c r="N64" s="58" t="s">
        <v>504</v>
      </c>
      <c r="O64" s="47"/>
      <c r="P64" s="47">
        <v>1</v>
      </c>
      <c r="Q64" s="58">
        <v>1.6999999999999999E-3</v>
      </c>
      <c r="R64" s="58">
        <v>1.6999999999999999E-3</v>
      </c>
      <c r="S64" s="47"/>
      <c r="T64" s="58">
        <v>1.6999999999999999E-3</v>
      </c>
      <c r="U64" s="58">
        <v>1.6999999999999999E-3</v>
      </c>
      <c r="V64" s="47"/>
      <c r="W64" s="58" t="s">
        <v>445</v>
      </c>
      <c r="X64" s="62" t="s">
        <v>372</v>
      </c>
      <c r="Y64" s="58" t="s">
        <v>284</v>
      </c>
      <c r="Z64" s="62" t="s">
        <v>372</v>
      </c>
      <c r="AA64" s="47"/>
      <c r="AB64" s="47"/>
      <c r="AC64" s="47"/>
      <c r="AD64" s="87" t="s">
        <v>423</v>
      </c>
      <c r="AE64" s="87" t="s">
        <v>299</v>
      </c>
      <c r="AF64" s="87" t="s">
        <v>299</v>
      </c>
      <c r="AG64" s="87" t="s">
        <v>423</v>
      </c>
      <c r="AH64" s="87" t="s">
        <v>299</v>
      </c>
      <c r="AI64" s="87" t="s">
        <v>299</v>
      </c>
      <c r="AJ64" s="87" t="s">
        <v>423</v>
      </c>
      <c r="AK64" s="87" t="s">
        <v>299</v>
      </c>
      <c r="AL64" s="87" t="s">
        <v>299</v>
      </c>
      <c r="AM64" s="87" t="s">
        <v>423</v>
      </c>
      <c r="AN64" s="87" t="s">
        <v>299</v>
      </c>
      <c r="AO64" s="47"/>
    </row>
    <row r="65" spans="1:41" ht="39" customHeight="1">
      <c r="A65" s="50"/>
      <c r="B65" s="145" t="s">
        <v>140</v>
      </c>
      <c r="C65" s="146"/>
      <c r="D65" s="146"/>
      <c r="E65" s="147"/>
      <c r="F65" s="61"/>
      <c r="G65" s="70"/>
      <c r="H65" s="47"/>
      <c r="I65" s="47"/>
      <c r="J65" s="47"/>
      <c r="K65" s="47"/>
      <c r="L65" s="47"/>
      <c r="M65" s="47"/>
      <c r="N65" s="48"/>
      <c r="O65" s="47"/>
      <c r="P65" s="47"/>
      <c r="Q65" s="47"/>
      <c r="R65" s="47"/>
      <c r="S65" s="47"/>
      <c r="T65" s="47"/>
      <c r="U65" s="47"/>
      <c r="V65" s="47"/>
      <c r="W65" s="62"/>
      <c r="X65" s="62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</row>
    <row r="66" spans="1:41" ht="39" customHeight="1">
      <c r="A66" s="50"/>
      <c r="B66" s="60" t="s">
        <v>116</v>
      </c>
      <c r="C66" s="56"/>
      <c r="D66" s="56"/>
      <c r="E66" s="56"/>
      <c r="F66" s="61"/>
      <c r="G66" s="70"/>
      <c r="H66" s="47"/>
      <c r="I66" s="47"/>
      <c r="J66" s="47"/>
      <c r="K66" s="47"/>
      <c r="L66" s="47"/>
      <c r="M66" s="47"/>
      <c r="N66" s="48"/>
      <c r="O66" s="47"/>
      <c r="P66" s="47"/>
      <c r="Q66" s="47"/>
      <c r="R66" s="47"/>
      <c r="S66" s="47"/>
      <c r="T66" s="47"/>
      <c r="U66" s="47"/>
      <c r="V66" s="47"/>
      <c r="W66" s="62"/>
      <c r="X66" s="62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</row>
    <row r="67" spans="1:41" ht="39" customHeight="1">
      <c r="A67" s="50"/>
      <c r="B67" s="145" t="s">
        <v>128</v>
      </c>
      <c r="C67" s="146"/>
      <c r="D67" s="146"/>
      <c r="E67" s="147"/>
      <c r="F67" s="61"/>
      <c r="G67" s="70"/>
      <c r="H67" s="47"/>
      <c r="I67" s="47"/>
      <c r="J67" s="47"/>
      <c r="K67" s="47"/>
      <c r="L67" s="47"/>
      <c r="M67" s="47"/>
      <c r="N67" s="48"/>
      <c r="O67" s="47"/>
      <c r="P67" s="47"/>
      <c r="Q67" s="47"/>
      <c r="R67" s="47"/>
      <c r="S67" s="47"/>
      <c r="T67" s="47"/>
      <c r="U67" s="47"/>
      <c r="V67" s="47"/>
      <c r="W67" s="62"/>
      <c r="X67" s="62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</row>
    <row r="68" spans="1:41" ht="39" customHeight="1">
      <c r="A68" s="50"/>
      <c r="B68" s="60" t="s">
        <v>141</v>
      </c>
      <c r="C68" s="56"/>
      <c r="D68" s="56"/>
      <c r="E68" s="56"/>
      <c r="F68" s="61"/>
      <c r="G68" s="70"/>
      <c r="H68" s="47"/>
      <c r="I68" s="47"/>
      <c r="J68" s="47"/>
      <c r="K68" s="47"/>
      <c r="L68" s="47"/>
      <c r="M68" s="47"/>
      <c r="N68" s="48"/>
      <c r="O68" s="47"/>
      <c r="P68" s="47"/>
      <c r="Q68" s="47"/>
      <c r="R68" s="47"/>
      <c r="S68" s="47"/>
      <c r="T68" s="47"/>
      <c r="U68" s="47"/>
      <c r="V68" s="47"/>
      <c r="W68" s="62"/>
      <c r="X68" s="62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</row>
    <row r="69" spans="1:41" ht="39" customHeight="1">
      <c r="A69" s="50"/>
      <c r="B69" s="142" t="s">
        <v>129</v>
      </c>
      <c r="C69" s="143"/>
      <c r="D69" s="143"/>
      <c r="E69" s="144"/>
      <c r="F69" s="61"/>
      <c r="G69" s="70"/>
      <c r="H69" s="70"/>
      <c r="I69" s="70"/>
      <c r="J69" s="70"/>
      <c r="K69" s="47"/>
      <c r="L69" s="47"/>
      <c r="M69" s="47"/>
      <c r="N69" s="48"/>
      <c r="O69" s="47"/>
      <c r="P69" s="47"/>
      <c r="Q69" s="47"/>
      <c r="R69" s="47"/>
      <c r="S69" s="47"/>
      <c r="T69" s="47"/>
      <c r="U69" s="47"/>
      <c r="V69" s="47"/>
      <c r="W69" s="62"/>
      <c r="X69" s="62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</row>
    <row r="70" spans="1:41" ht="39" customHeight="1">
      <c r="A70" s="50"/>
      <c r="B70" s="60" t="s">
        <v>141</v>
      </c>
      <c r="C70" s="63"/>
      <c r="D70" s="63"/>
      <c r="E70" s="63"/>
      <c r="F70" s="61"/>
      <c r="G70" s="70"/>
      <c r="H70" s="47"/>
      <c r="I70" s="47"/>
      <c r="J70" s="47"/>
      <c r="K70" s="47"/>
      <c r="L70" s="47"/>
      <c r="M70" s="47"/>
      <c r="N70" s="48"/>
      <c r="O70" s="47"/>
      <c r="P70" s="47"/>
      <c r="Q70" s="47"/>
      <c r="R70" s="47"/>
      <c r="S70" s="47"/>
      <c r="T70" s="47"/>
      <c r="U70" s="47"/>
      <c r="V70" s="47"/>
      <c r="W70" s="62"/>
      <c r="X70" s="62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</row>
    <row r="71" spans="1:41" ht="39" customHeight="1">
      <c r="A71" s="50"/>
      <c r="B71" s="145" t="s">
        <v>142</v>
      </c>
      <c r="C71" s="146"/>
      <c r="D71" s="146"/>
      <c r="E71" s="147"/>
      <c r="F71" s="61"/>
      <c r="G71" s="70"/>
      <c r="H71" s="47"/>
      <c r="I71" s="47"/>
      <c r="J71" s="47"/>
      <c r="K71" s="47"/>
      <c r="L71" s="47"/>
      <c r="M71" s="47"/>
      <c r="N71" s="48"/>
      <c r="O71" s="47"/>
      <c r="P71" s="47"/>
      <c r="Q71" s="47"/>
      <c r="R71" s="47"/>
      <c r="S71" s="47"/>
      <c r="T71" s="47"/>
      <c r="U71" s="47"/>
      <c r="V71" s="47"/>
      <c r="W71" s="62"/>
      <c r="X71" s="62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</row>
    <row r="72" spans="1:41" ht="39" customHeight="1">
      <c r="A72" s="50"/>
      <c r="B72" s="60" t="s">
        <v>116</v>
      </c>
      <c r="C72" s="56"/>
      <c r="D72" s="56"/>
      <c r="E72" s="56"/>
      <c r="F72" s="61"/>
      <c r="G72" s="70"/>
      <c r="H72" s="47"/>
      <c r="I72" s="47"/>
      <c r="J72" s="47"/>
      <c r="K72" s="47"/>
      <c r="L72" s="47"/>
      <c r="M72" s="47"/>
      <c r="N72" s="48"/>
      <c r="O72" s="47"/>
      <c r="P72" s="47"/>
      <c r="Q72" s="47"/>
      <c r="R72" s="47"/>
      <c r="S72" s="47"/>
      <c r="T72" s="47"/>
      <c r="U72" s="47"/>
      <c r="V72" s="47"/>
      <c r="W72" s="62"/>
      <c r="X72" s="62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</row>
    <row r="73" spans="1:41" ht="39" customHeight="1">
      <c r="A73" s="50"/>
      <c r="B73" s="142" t="s">
        <v>143</v>
      </c>
      <c r="C73" s="143"/>
      <c r="D73" s="143"/>
      <c r="E73" s="144"/>
      <c r="F73" s="61"/>
      <c r="G73" s="49">
        <v>210</v>
      </c>
      <c r="H73" s="56">
        <v>60</v>
      </c>
      <c r="I73" s="56">
        <v>150</v>
      </c>
      <c r="J73" s="47"/>
      <c r="K73" s="47"/>
      <c r="L73" s="47"/>
      <c r="M73" s="47"/>
      <c r="N73" s="48"/>
      <c r="O73" s="47"/>
      <c r="P73" s="47"/>
      <c r="Q73" s="47"/>
      <c r="R73" s="47"/>
      <c r="S73" s="47"/>
      <c r="T73" s="47"/>
      <c r="U73" s="47"/>
      <c r="V73" s="47"/>
      <c r="W73" s="62"/>
      <c r="X73" s="62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</row>
    <row r="74" spans="1:41" ht="80.25" customHeight="1">
      <c r="A74" s="58">
        <v>1</v>
      </c>
      <c r="B74" s="58" t="s">
        <v>446</v>
      </c>
      <c r="C74" s="58" t="s">
        <v>230</v>
      </c>
      <c r="D74" s="58" t="s">
        <v>278</v>
      </c>
      <c r="E74" s="58" t="s">
        <v>433</v>
      </c>
      <c r="F74" s="58" t="s">
        <v>493</v>
      </c>
      <c r="G74" s="58">
        <v>60</v>
      </c>
      <c r="H74" s="58">
        <v>60</v>
      </c>
      <c r="I74" s="58">
        <v>0</v>
      </c>
      <c r="J74" s="47"/>
      <c r="K74" s="47"/>
      <c r="L74" s="47" t="s">
        <v>399</v>
      </c>
      <c r="M74" s="58" t="s">
        <v>430</v>
      </c>
      <c r="N74" s="58" t="s">
        <v>428</v>
      </c>
      <c r="O74" s="58">
        <v>2</v>
      </c>
      <c r="P74" s="47"/>
      <c r="Q74" s="58">
        <v>8.9999999999999998E-4</v>
      </c>
      <c r="R74" s="58">
        <v>8.9999999999999998E-4</v>
      </c>
      <c r="S74" s="47"/>
      <c r="T74" s="58">
        <v>1.8E-3</v>
      </c>
      <c r="U74" s="58">
        <v>1.8E-3</v>
      </c>
      <c r="V74" s="47"/>
      <c r="W74" s="58" t="s">
        <v>286</v>
      </c>
      <c r="X74" s="47" t="s">
        <v>374</v>
      </c>
      <c r="Y74" s="58" t="s">
        <v>286</v>
      </c>
      <c r="Z74" s="47" t="s">
        <v>374</v>
      </c>
      <c r="AA74" s="47"/>
      <c r="AB74" s="47"/>
      <c r="AC74" s="47"/>
      <c r="AD74" s="87" t="s">
        <v>423</v>
      </c>
      <c r="AE74" s="87" t="s">
        <v>299</v>
      </c>
      <c r="AF74" s="87" t="s">
        <v>299</v>
      </c>
      <c r="AG74" s="87" t="s">
        <v>423</v>
      </c>
      <c r="AH74" s="87" t="s">
        <v>299</v>
      </c>
      <c r="AI74" s="87" t="s">
        <v>299</v>
      </c>
      <c r="AJ74" s="87" t="s">
        <v>423</v>
      </c>
      <c r="AK74" s="87" t="s">
        <v>299</v>
      </c>
      <c r="AL74" s="87" t="s">
        <v>299</v>
      </c>
      <c r="AM74" s="87" t="s">
        <v>423</v>
      </c>
      <c r="AN74" s="87" t="s">
        <v>299</v>
      </c>
      <c r="AO74" s="47"/>
    </row>
    <row r="75" spans="1:41" ht="112.5" customHeight="1">
      <c r="A75" s="58">
        <v>2</v>
      </c>
      <c r="B75" s="58" t="s">
        <v>447</v>
      </c>
      <c r="C75" s="58" t="s">
        <v>230</v>
      </c>
      <c r="D75" s="58" t="s">
        <v>278</v>
      </c>
      <c r="E75" s="58" t="s">
        <v>429</v>
      </c>
      <c r="F75" s="58" t="s">
        <v>494</v>
      </c>
      <c r="G75" s="58">
        <v>150</v>
      </c>
      <c r="H75" s="58">
        <v>0</v>
      </c>
      <c r="I75" s="58">
        <v>150</v>
      </c>
      <c r="J75" s="47"/>
      <c r="K75" s="47"/>
      <c r="L75" s="47" t="s">
        <v>401</v>
      </c>
      <c r="M75" s="58" t="s">
        <v>431</v>
      </c>
      <c r="N75" s="48" t="s">
        <v>432</v>
      </c>
      <c r="O75" s="58">
        <v>1</v>
      </c>
      <c r="P75" s="47"/>
      <c r="Q75" s="58">
        <v>5.0000000000000001E-4</v>
      </c>
      <c r="R75" s="58">
        <v>5.0000000000000001E-4</v>
      </c>
      <c r="S75" s="47"/>
      <c r="T75" s="58">
        <v>1E-3</v>
      </c>
      <c r="U75" s="58">
        <v>1E-3</v>
      </c>
      <c r="V75" s="47"/>
      <c r="W75" s="58" t="s">
        <v>286</v>
      </c>
      <c r="X75" s="47" t="s">
        <v>374</v>
      </c>
      <c r="Y75" s="58" t="s">
        <v>287</v>
      </c>
      <c r="Z75" s="47" t="s">
        <v>373</v>
      </c>
      <c r="AA75" s="47"/>
      <c r="AB75" s="47"/>
      <c r="AC75" s="47"/>
      <c r="AD75" s="87" t="s">
        <v>423</v>
      </c>
      <c r="AE75" s="87" t="s">
        <v>299</v>
      </c>
      <c r="AF75" s="87" t="s">
        <v>299</v>
      </c>
      <c r="AG75" s="87" t="s">
        <v>423</v>
      </c>
      <c r="AH75" s="87" t="s">
        <v>299</v>
      </c>
      <c r="AI75" s="87" t="s">
        <v>299</v>
      </c>
      <c r="AJ75" s="87" t="s">
        <v>423</v>
      </c>
      <c r="AK75" s="87" t="s">
        <v>299</v>
      </c>
      <c r="AL75" s="87" t="s">
        <v>299</v>
      </c>
      <c r="AM75" s="87" t="s">
        <v>423</v>
      </c>
      <c r="AN75" s="87" t="s">
        <v>299</v>
      </c>
      <c r="AO75" s="47"/>
    </row>
    <row r="76" spans="1:41" ht="39" customHeight="1">
      <c r="A76" s="50"/>
      <c r="B76" s="142" t="s">
        <v>144</v>
      </c>
      <c r="C76" s="143"/>
      <c r="D76" s="143"/>
      <c r="E76" s="144"/>
      <c r="F76" s="61"/>
      <c r="G76" s="49">
        <v>165</v>
      </c>
      <c r="H76" s="56">
        <v>165</v>
      </c>
      <c r="I76" s="56">
        <v>0</v>
      </c>
      <c r="J76" s="47"/>
      <c r="K76" s="47"/>
      <c r="L76" s="47"/>
      <c r="M76" s="47"/>
      <c r="N76" s="48"/>
      <c r="O76" s="47"/>
      <c r="P76" s="47"/>
      <c r="Q76" s="47"/>
      <c r="R76" s="47"/>
      <c r="S76" s="47"/>
      <c r="T76" s="47"/>
      <c r="U76" s="47"/>
      <c r="V76" s="47"/>
      <c r="W76" s="62"/>
      <c r="X76" s="62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</row>
    <row r="77" spans="1:41" ht="72" customHeight="1">
      <c r="A77" s="58">
        <v>1</v>
      </c>
      <c r="B77" s="58" t="s">
        <v>448</v>
      </c>
      <c r="C77" s="58" t="s">
        <v>230</v>
      </c>
      <c r="D77" s="58" t="s">
        <v>278</v>
      </c>
      <c r="E77" s="58" t="s">
        <v>270</v>
      </c>
      <c r="F77" s="58" t="s">
        <v>495</v>
      </c>
      <c r="G77" s="58">
        <v>165</v>
      </c>
      <c r="H77" s="47">
        <v>165</v>
      </c>
      <c r="I77" s="47">
        <v>0</v>
      </c>
      <c r="J77" s="47"/>
      <c r="K77" s="47"/>
      <c r="L77" s="47" t="s">
        <v>399</v>
      </c>
      <c r="M77" s="58" t="s">
        <v>421</v>
      </c>
      <c r="N77" s="48" t="s">
        <v>422</v>
      </c>
      <c r="O77" s="58">
        <v>15</v>
      </c>
      <c r="P77" s="58">
        <v>28</v>
      </c>
      <c r="Q77" s="58">
        <v>8.8800000000000004E-2</v>
      </c>
      <c r="R77" s="58">
        <v>8.8800000000000004E-2</v>
      </c>
      <c r="S77" s="47"/>
      <c r="T77" s="58">
        <v>0.35499999999999998</v>
      </c>
      <c r="U77" s="58">
        <v>0.35499999999999998</v>
      </c>
      <c r="V77" s="47"/>
      <c r="W77" s="58" t="s">
        <v>279</v>
      </c>
      <c r="X77" s="47" t="s">
        <v>280</v>
      </c>
      <c r="Y77" s="58" t="s">
        <v>279</v>
      </c>
      <c r="Z77" s="47" t="s">
        <v>280</v>
      </c>
      <c r="AA77" s="47"/>
      <c r="AB77" s="47"/>
      <c r="AC77" s="47"/>
      <c r="AD77" s="87" t="s">
        <v>423</v>
      </c>
      <c r="AE77" s="87" t="s">
        <v>299</v>
      </c>
      <c r="AF77" s="87" t="s">
        <v>299</v>
      </c>
      <c r="AG77" s="87" t="s">
        <v>423</v>
      </c>
      <c r="AH77" s="87" t="s">
        <v>299</v>
      </c>
      <c r="AI77" s="87" t="s">
        <v>299</v>
      </c>
      <c r="AJ77" s="87" t="s">
        <v>423</v>
      </c>
      <c r="AK77" s="87" t="s">
        <v>299</v>
      </c>
      <c r="AL77" s="87" t="s">
        <v>299</v>
      </c>
      <c r="AM77" s="87" t="s">
        <v>423</v>
      </c>
      <c r="AN77" s="87" t="s">
        <v>299</v>
      </c>
      <c r="AO77" s="87"/>
    </row>
    <row r="78" spans="1:41" ht="39" customHeight="1">
      <c r="A78" s="50"/>
      <c r="B78" s="142" t="s">
        <v>145</v>
      </c>
      <c r="C78" s="143"/>
      <c r="D78" s="143"/>
      <c r="E78" s="144"/>
      <c r="F78" s="61"/>
      <c r="G78" s="70"/>
      <c r="H78" s="47"/>
      <c r="I78" s="47"/>
      <c r="J78" s="47"/>
      <c r="K78" s="47"/>
      <c r="L78" s="47"/>
      <c r="M78" s="47"/>
      <c r="N78" s="48"/>
      <c r="O78" s="47"/>
      <c r="P78" s="47"/>
      <c r="Q78" s="47"/>
      <c r="R78" s="47"/>
      <c r="S78" s="47"/>
      <c r="T78" s="47"/>
      <c r="U78" s="47"/>
      <c r="V78" s="47"/>
      <c r="W78" s="62"/>
      <c r="X78" s="62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</row>
    <row r="79" spans="1:41" ht="39" customHeight="1">
      <c r="A79" s="50"/>
      <c r="B79" s="60" t="s">
        <v>116</v>
      </c>
      <c r="C79" s="63"/>
      <c r="D79" s="63"/>
      <c r="E79" s="63"/>
      <c r="F79" s="61"/>
      <c r="G79" s="70"/>
      <c r="H79" s="47"/>
      <c r="I79" s="47"/>
      <c r="J79" s="47"/>
      <c r="K79" s="47"/>
      <c r="L79" s="47"/>
      <c r="M79" s="47"/>
      <c r="N79" s="48"/>
      <c r="O79" s="47"/>
      <c r="P79" s="47"/>
      <c r="Q79" s="47"/>
      <c r="R79" s="47"/>
      <c r="S79" s="47"/>
      <c r="T79" s="47"/>
      <c r="U79" s="47"/>
      <c r="V79" s="47"/>
      <c r="W79" s="62"/>
      <c r="X79" s="62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</row>
    <row r="80" spans="1:41" ht="39" customHeight="1">
      <c r="A80" s="50"/>
      <c r="B80" s="142" t="s">
        <v>146</v>
      </c>
      <c r="C80" s="143"/>
      <c r="D80" s="143"/>
      <c r="E80" s="144"/>
      <c r="F80" s="61"/>
      <c r="G80" s="49">
        <f>G81+G83</f>
        <v>422</v>
      </c>
      <c r="H80" s="49">
        <f t="shared" ref="H80:I80" si="2">H81+H83</f>
        <v>200</v>
      </c>
      <c r="I80" s="49">
        <f t="shared" si="2"/>
        <v>222</v>
      </c>
      <c r="J80" s="70"/>
      <c r="K80" s="70"/>
      <c r="L80" s="47"/>
      <c r="M80" s="47"/>
      <c r="N80" s="48"/>
      <c r="O80" s="47"/>
      <c r="P80" s="47"/>
      <c r="Q80" s="47"/>
      <c r="R80" s="47"/>
      <c r="S80" s="47"/>
      <c r="T80" s="47"/>
      <c r="U80" s="47"/>
      <c r="V80" s="47"/>
      <c r="W80" s="62"/>
      <c r="X80" s="62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</row>
    <row r="81" spans="1:41" ht="39" customHeight="1">
      <c r="A81" s="50"/>
      <c r="B81" s="142" t="s">
        <v>147</v>
      </c>
      <c r="C81" s="143"/>
      <c r="D81" s="143"/>
      <c r="E81" s="144"/>
      <c r="F81" s="61"/>
      <c r="G81" s="49">
        <v>120</v>
      </c>
      <c r="H81" s="56">
        <v>120</v>
      </c>
      <c r="I81" s="56">
        <v>0</v>
      </c>
      <c r="J81" s="47"/>
      <c r="K81" s="47"/>
      <c r="L81" s="47"/>
      <c r="M81" s="47"/>
      <c r="N81" s="48"/>
      <c r="O81" s="47"/>
      <c r="P81" s="47"/>
      <c r="Q81" s="47"/>
      <c r="R81" s="47"/>
      <c r="S81" s="47"/>
      <c r="T81" s="47"/>
      <c r="U81" s="47"/>
      <c r="V81" s="47"/>
      <c r="W81" s="62"/>
      <c r="X81" s="62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</row>
    <row r="82" spans="1:41" ht="92.25" customHeight="1">
      <c r="A82" s="71">
        <v>1</v>
      </c>
      <c r="B82" s="71" t="s">
        <v>449</v>
      </c>
      <c r="C82" s="71" t="s">
        <v>230</v>
      </c>
      <c r="D82" s="71" t="s">
        <v>322</v>
      </c>
      <c r="E82" s="90" t="s">
        <v>415</v>
      </c>
      <c r="F82" s="71" t="s">
        <v>496</v>
      </c>
      <c r="G82" s="71">
        <v>120</v>
      </c>
      <c r="H82" s="71">
        <v>120</v>
      </c>
      <c r="I82" s="71">
        <v>0</v>
      </c>
      <c r="J82" s="47"/>
      <c r="K82" s="47"/>
      <c r="L82" s="47" t="s">
        <v>399</v>
      </c>
      <c r="M82" s="90" t="s">
        <v>508</v>
      </c>
      <c r="N82" s="48" t="s">
        <v>509</v>
      </c>
      <c r="O82" s="47"/>
      <c r="P82" s="71">
        <v>13</v>
      </c>
      <c r="Q82" s="47">
        <v>0.05</v>
      </c>
      <c r="R82" s="71">
        <v>0.02</v>
      </c>
      <c r="S82" s="71">
        <v>0.03</v>
      </c>
      <c r="T82" s="47">
        <v>0.03</v>
      </c>
      <c r="U82" s="71">
        <v>0.01</v>
      </c>
      <c r="V82" s="71">
        <v>0.02</v>
      </c>
      <c r="W82" s="71" t="s">
        <v>286</v>
      </c>
      <c r="X82" s="47" t="s">
        <v>374</v>
      </c>
      <c r="Y82" s="71" t="s">
        <v>286</v>
      </c>
      <c r="Z82" s="47" t="s">
        <v>374</v>
      </c>
      <c r="AA82" s="47"/>
      <c r="AB82" s="47"/>
      <c r="AC82" s="47"/>
      <c r="AD82" s="87" t="s">
        <v>423</v>
      </c>
      <c r="AE82" s="87" t="s">
        <v>299</v>
      </c>
      <c r="AF82" s="87" t="s">
        <v>299</v>
      </c>
      <c r="AG82" s="87" t="s">
        <v>423</v>
      </c>
      <c r="AH82" s="87" t="s">
        <v>299</v>
      </c>
      <c r="AI82" s="87" t="s">
        <v>299</v>
      </c>
      <c r="AJ82" s="87" t="s">
        <v>423</v>
      </c>
      <c r="AK82" s="87" t="s">
        <v>299</v>
      </c>
      <c r="AL82" s="87" t="s">
        <v>299</v>
      </c>
      <c r="AM82" s="87" t="s">
        <v>423</v>
      </c>
      <c r="AN82" s="87" t="s">
        <v>299</v>
      </c>
      <c r="AO82" s="47"/>
    </row>
    <row r="83" spans="1:41" ht="39" customHeight="1">
      <c r="A83" s="50"/>
      <c r="B83" s="142" t="s">
        <v>148</v>
      </c>
      <c r="C83" s="143"/>
      <c r="D83" s="143"/>
      <c r="E83" s="144"/>
      <c r="F83" s="61"/>
      <c r="G83" s="49">
        <v>302</v>
      </c>
      <c r="H83" s="56">
        <v>80</v>
      </c>
      <c r="I83" s="56">
        <v>222</v>
      </c>
      <c r="J83" s="47"/>
      <c r="K83" s="47"/>
      <c r="L83" s="47"/>
      <c r="M83" s="47"/>
      <c r="N83" s="48"/>
      <c r="O83" s="47"/>
      <c r="P83" s="47"/>
      <c r="Q83" s="47"/>
      <c r="R83" s="47"/>
      <c r="S83" s="47"/>
      <c r="T83" s="47"/>
      <c r="U83" s="47"/>
      <c r="V83" s="47"/>
      <c r="W83" s="62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</row>
    <row r="84" spans="1:41" ht="88.5" customHeight="1">
      <c r="A84" s="58">
        <v>1</v>
      </c>
      <c r="B84" s="58" t="s">
        <v>450</v>
      </c>
      <c r="C84" s="58" t="s">
        <v>230</v>
      </c>
      <c r="D84" s="58" t="s">
        <v>278</v>
      </c>
      <c r="E84" s="58" t="s">
        <v>288</v>
      </c>
      <c r="F84" s="58" t="s">
        <v>519</v>
      </c>
      <c r="G84" s="70">
        <v>222</v>
      </c>
      <c r="H84" s="47">
        <v>0</v>
      </c>
      <c r="I84" s="47">
        <v>222</v>
      </c>
      <c r="J84" s="47"/>
      <c r="K84" s="47"/>
      <c r="L84" s="47" t="s">
        <v>401</v>
      </c>
      <c r="M84" s="58" t="s">
        <v>402</v>
      </c>
      <c r="N84" s="47" t="s">
        <v>403</v>
      </c>
      <c r="O84" s="47"/>
      <c r="P84" s="47">
        <v>1</v>
      </c>
      <c r="Q84" s="47">
        <v>2.3E-3</v>
      </c>
      <c r="R84" s="58">
        <v>6.9999999999999999E-4</v>
      </c>
      <c r="S84" s="58">
        <v>1.6000000000000001E-3</v>
      </c>
      <c r="T84" s="47">
        <v>1.55E-2</v>
      </c>
      <c r="U84" s="58">
        <v>2.5000000000000001E-3</v>
      </c>
      <c r="V84" s="58">
        <v>1.2999999999999999E-2</v>
      </c>
      <c r="W84" s="58" t="s">
        <v>273</v>
      </c>
      <c r="X84" s="47" t="s">
        <v>277</v>
      </c>
      <c r="Y84" s="58" t="s">
        <v>273</v>
      </c>
      <c r="Z84" s="47" t="s">
        <v>277</v>
      </c>
      <c r="AA84" s="47"/>
      <c r="AB84" s="47"/>
      <c r="AC84" s="47"/>
      <c r="AD84" s="87" t="s">
        <v>423</v>
      </c>
      <c r="AE84" s="87" t="s">
        <v>299</v>
      </c>
      <c r="AF84" s="87" t="s">
        <v>299</v>
      </c>
      <c r="AG84" s="87" t="s">
        <v>423</v>
      </c>
      <c r="AH84" s="87" t="s">
        <v>299</v>
      </c>
      <c r="AI84" s="87" t="s">
        <v>299</v>
      </c>
      <c r="AJ84" s="87" t="s">
        <v>423</v>
      </c>
      <c r="AK84" s="87" t="s">
        <v>299</v>
      </c>
      <c r="AL84" s="87" t="s">
        <v>299</v>
      </c>
      <c r="AM84" s="87" t="s">
        <v>423</v>
      </c>
      <c r="AN84" s="87" t="s">
        <v>299</v>
      </c>
      <c r="AO84" s="47"/>
    </row>
    <row r="85" spans="1:41" ht="187.5" customHeight="1">
      <c r="A85" s="69">
        <v>2</v>
      </c>
      <c r="B85" s="69" t="s">
        <v>451</v>
      </c>
      <c r="C85" s="69" t="s">
        <v>230</v>
      </c>
      <c r="D85" s="69" t="s">
        <v>317</v>
      </c>
      <c r="E85" s="69" t="s">
        <v>318</v>
      </c>
      <c r="F85" s="69" t="s">
        <v>497</v>
      </c>
      <c r="G85" s="69">
        <v>80</v>
      </c>
      <c r="H85" s="69">
        <v>80</v>
      </c>
      <c r="I85" s="69">
        <v>0</v>
      </c>
      <c r="J85" s="47"/>
      <c r="K85" s="47"/>
      <c r="L85" s="47" t="s">
        <v>389</v>
      </c>
      <c r="M85" s="69" t="s">
        <v>417</v>
      </c>
      <c r="N85" s="48" t="s">
        <v>510</v>
      </c>
      <c r="O85" s="47"/>
      <c r="P85" s="69">
        <v>10</v>
      </c>
      <c r="Q85" s="47">
        <v>0.05</v>
      </c>
      <c r="R85" s="69">
        <v>0.02</v>
      </c>
      <c r="S85" s="69">
        <v>0.03</v>
      </c>
      <c r="T85" s="47">
        <v>7.0000000000000007E-2</v>
      </c>
      <c r="U85" s="69">
        <v>0.03</v>
      </c>
      <c r="V85" s="69">
        <v>0.04</v>
      </c>
      <c r="W85" s="69" t="s">
        <v>286</v>
      </c>
      <c r="X85" s="47" t="s">
        <v>374</v>
      </c>
      <c r="Y85" s="69" t="s">
        <v>286</v>
      </c>
      <c r="Z85" s="47" t="s">
        <v>374</v>
      </c>
      <c r="AA85" s="47"/>
      <c r="AB85" s="47"/>
      <c r="AC85" s="47"/>
      <c r="AD85" s="87" t="s">
        <v>423</v>
      </c>
      <c r="AE85" s="87" t="s">
        <v>299</v>
      </c>
      <c r="AF85" s="87" t="s">
        <v>299</v>
      </c>
      <c r="AG85" s="87" t="s">
        <v>423</v>
      </c>
      <c r="AH85" s="87" t="s">
        <v>299</v>
      </c>
      <c r="AI85" s="87" t="s">
        <v>299</v>
      </c>
      <c r="AJ85" s="87" t="s">
        <v>423</v>
      </c>
      <c r="AK85" s="87" t="s">
        <v>299</v>
      </c>
      <c r="AL85" s="87" t="s">
        <v>299</v>
      </c>
      <c r="AM85" s="87" t="s">
        <v>423</v>
      </c>
      <c r="AN85" s="87" t="s">
        <v>299</v>
      </c>
      <c r="AO85" s="47"/>
    </row>
    <row r="86" spans="1:41" ht="39" customHeight="1">
      <c r="A86" s="50"/>
      <c r="B86" s="145" t="s">
        <v>149</v>
      </c>
      <c r="C86" s="146"/>
      <c r="D86" s="146"/>
      <c r="E86" s="147"/>
      <c r="F86" s="61"/>
      <c r="G86" s="70"/>
      <c r="H86" s="47"/>
      <c r="I86" s="47"/>
      <c r="J86" s="47"/>
      <c r="K86" s="47"/>
      <c r="L86" s="47"/>
      <c r="M86" s="47"/>
      <c r="N86" s="48"/>
      <c r="O86" s="47"/>
      <c r="P86" s="47"/>
      <c r="Q86" s="47"/>
      <c r="R86" s="47"/>
      <c r="S86" s="47"/>
      <c r="T86" s="47"/>
      <c r="U86" s="47"/>
      <c r="V86" s="47"/>
      <c r="W86" s="62"/>
      <c r="X86" s="62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ht="39" customHeight="1">
      <c r="A87" s="50"/>
      <c r="B87" s="60" t="s">
        <v>116</v>
      </c>
      <c r="C87" s="56"/>
      <c r="D87" s="56"/>
      <c r="E87" s="56"/>
      <c r="F87" s="61"/>
      <c r="G87" s="70"/>
      <c r="H87" s="47"/>
      <c r="I87" s="47"/>
      <c r="J87" s="47"/>
      <c r="K87" s="47"/>
      <c r="L87" s="47"/>
      <c r="M87" s="47"/>
      <c r="N87" s="48"/>
      <c r="O87" s="47"/>
      <c r="P87" s="47"/>
      <c r="Q87" s="47"/>
      <c r="R87" s="47"/>
      <c r="S87" s="47"/>
      <c r="T87" s="47"/>
      <c r="U87" s="47"/>
      <c r="V87" s="47"/>
      <c r="W87" s="62"/>
      <c r="X87" s="62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</row>
    <row r="88" spans="1:41" ht="39" customHeight="1">
      <c r="A88" s="50" t="s">
        <v>45</v>
      </c>
      <c r="B88" s="154" t="s">
        <v>150</v>
      </c>
      <c r="C88" s="155"/>
      <c r="D88" s="155"/>
      <c r="E88" s="156"/>
      <c r="F88" s="51"/>
      <c r="G88" s="92">
        <f>G89+G103+G109+G111++G113+G115+G118+G120+G122+G124+G126+G128+G130+G132+G134+G136</f>
        <v>4408</v>
      </c>
      <c r="H88" s="92">
        <f>H89+H103+H109+H111++H113+H115+H118+H120+H122+H124+H126+H128+H130+H132+H134+H136</f>
        <v>4084</v>
      </c>
      <c r="I88" s="92">
        <f>I89+I103+I109+I111++I113+I115+I118+I120+I122+I124+I126+I128+I130+I132+I134+I136</f>
        <v>324</v>
      </c>
      <c r="J88" s="72"/>
      <c r="K88" s="72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47"/>
      <c r="X88" s="47"/>
      <c r="Y88" s="51"/>
      <c r="Z88" s="51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1:41" ht="39" customHeight="1">
      <c r="A89" s="50"/>
      <c r="B89" s="145" t="s">
        <v>151</v>
      </c>
      <c r="C89" s="146"/>
      <c r="D89" s="146"/>
      <c r="E89" s="147"/>
      <c r="F89" s="61"/>
      <c r="G89" s="49">
        <f>G90+G100+G101+G102</f>
        <v>2292</v>
      </c>
      <c r="H89" s="49">
        <f t="shared" ref="H89:I89" si="3">H90+H100+H101+H102</f>
        <v>2012</v>
      </c>
      <c r="I89" s="49">
        <f t="shared" si="3"/>
        <v>280</v>
      </c>
      <c r="J89" s="47"/>
      <c r="K89" s="47"/>
      <c r="L89" s="47"/>
      <c r="M89" s="47"/>
      <c r="N89" s="48"/>
      <c r="O89" s="47"/>
      <c r="P89" s="47"/>
      <c r="Q89" s="47"/>
      <c r="R89" s="47"/>
      <c r="S89" s="47"/>
      <c r="T89" s="47"/>
      <c r="U89" s="47"/>
      <c r="V89" s="47"/>
      <c r="W89" s="62"/>
      <c r="X89" s="62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s="58" customFormat="1" ht="180" customHeight="1">
      <c r="A90" s="58">
        <v>1</v>
      </c>
      <c r="B90" s="58" t="s">
        <v>452</v>
      </c>
      <c r="C90" s="58" t="s">
        <v>230</v>
      </c>
      <c r="D90" s="58" t="s">
        <v>292</v>
      </c>
      <c r="E90" s="58" t="s">
        <v>293</v>
      </c>
      <c r="F90" s="58" t="s">
        <v>514</v>
      </c>
      <c r="G90" s="58">
        <v>1312</v>
      </c>
      <c r="H90" s="58">
        <v>1312</v>
      </c>
      <c r="I90" s="58">
        <v>0</v>
      </c>
      <c r="L90" s="58" t="s">
        <v>393</v>
      </c>
      <c r="M90" s="58" t="s">
        <v>365</v>
      </c>
      <c r="N90" s="58" t="s">
        <v>363</v>
      </c>
      <c r="O90" s="58">
        <v>6</v>
      </c>
      <c r="Q90" s="58">
        <v>0.13800000000000001</v>
      </c>
      <c r="R90" s="58">
        <v>4.1399999999999999E-2</v>
      </c>
      <c r="S90" s="58">
        <v>0.96599999999999997</v>
      </c>
      <c r="T90" s="58">
        <v>0.70030000000000003</v>
      </c>
      <c r="U90" s="58">
        <v>0.21010000000000001</v>
      </c>
      <c r="V90" s="58">
        <v>0.49020000000000002</v>
      </c>
      <c r="W90" s="58" t="s">
        <v>294</v>
      </c>
      <c r="X90" s="58" t="s">
        <v>295</v>
      </c>
      <c r="Y90" s="58" t="s">
        <v>296</v>
      </c>
      <c r="Z90" s="58" t="s">
        <v>297</v>
      </c>
      <c r="AA90" s="58" t="s">
        <v>298</v>
      </c>
      <c r="AD90" s="58" t="s">
        <v>299</v>
      </c>
      <c r="AE90" s="58" t="s">
        <v>299</v>
      </c>
      <c r="AF90" s="58" t="s">
        <v>299</v>
      </c>
      <c r="AG90" s="58" t="s">
        <v>299</v>
      </c>
      <c r="AH90" s="58" t="s">
        <v>299</v>
      </c>
      <c r="AI90" s="58" t="s">
        <v>299</v>
      </c>
      <c r="AJ90" s="58" t="s">
        <v>299</v>
      </c>
      <c r="AK90" s="58" t="s">
        <v>299</v>
      </c>
      <c r="AL90" s="58" t="s">
        <v>299</v>
      </c>
      <c r="AM90" s="58" t="s">
        <v>299</v>
      </c>
      <c r="AN90" s="58" t="s">
        <v>300</v>
      </c>
      <c r="AO90" s="58" t="s">
        <v>301</v>
      </c>
    </row>
    <row r="91" spans="1:41" s="17" customFormat="1" ht="129.75" customHeight="1">
      <c r="A91" s="41"/>
      <c r="B91" s="58" t="s">
        <v>453</v>
      </c>
      <c r="C91" s="58" t="s">
        <v>230</v>
      </c>
      <c r="D91" s="58" t="s">
        <v>292</v>
      </c>
      <c r="E91" s="58" t="s">
        <v>232</v>
      </c>
      <c r="F91" s="58" t="s">
        <v>498</v>
      </c>
      <c r="G91" s="58">
        <v>243.0376</v>
      </c>
      <c r="H91" s="58">
        <v>243.0376</v>
      </c>
      <c r="I91" s="58">
        <v>0</v>
      </c>
      <c r="J91" s="58"/>
      <c r="K91" s="58"/>
      <c r="L91" s="58"/>
      <c r="M91" s="58" t="s">
        <v>364</v>
      </c>
      <c r="N91" s="58" t="s">
        <v>363</v>
      </c>
      <c r="O91" s="58">
        <v>1</v>
      </c>
      <c r="P91" s="58"/>
      <c r="Q91" s="58">
        <v>8.5000000000000006E-3</v>
      </c>
      <c r="R91" s="58"/>
      <c r="S91" s="58">
        <v>8.5000000000000006E-3</v>
      </c>
      <c r="T91" s="58">
        <v>3.6499999999999998E-2</v>
      </c>
      <c r="U91" s="58"/>
      <c r="V91" s="58">
        <v>3.6499999999999998E-2</v>
      </c>
      <c r="W91" s="58" t="s">
        <v>294</v>
      </c>
      <c r="X91" s="58" t="s">
        <v>295</v>
      </c>
      <c r="Y91" s="58" t="s">
        <v>296</v>
      </c>
      <c r="Z91" s="58" t="s">
        <v>297</v>
      </c>
      <c r="AA91" s="58" t="s">
        <v>298</v>
      </c>
      <c r="AB91" s="41"/>
      <c r="AC91" s="41"/>
      <c r="AD91" s="41" t="s">
        <v>299</v>
      </c>
      <c r="AE91" s="41" t="s">
        <v>299</v>
      </c>
      <c r="AF91" s="41" t="s">
        <v>299</v>
      </c>
      <c r="AG91" s="41" t="s">
        <v>299</v>
      </c>
      <c r="AH91" s="41" t="s">
        <v>299</v>
      </c>
      <c r="AI91" s="41" t="s">
        <v>299</v>
      </c>
      <c r="AJ91" s="41" t="s">
        <v>299</v>
      </c>
      <c r="AK91" s="41" t="s">
        <v>299</v>
      </c>
      <c r="AL91" s="41" t="s">
        <v>299</v>
      </c>
      <c r="AM91" s="41" t="s">
        <v>299</v>
      </c>
      <c r="AN91" s="41" t="s">
        <v>300</v>
      </c>
      <c r="AO91" s="41" t="s">
        <v>301</v>
      </c>
    </row>
    <row r="92" spans="1:41" s="17" customFormat="1" ht="129.75" customHeight="1">
      <c r="A92" s="41"/>
      <c r="B92" s="58" t="s">
        <v>345</v>
      </c>
      <c r="C92" s="58" t="s">
        <v>230</v>
      </c>
      <c r="D92" s="58" t="s">
        <v>292</v>
      </c>
      <c r="E92" s="58" t="s">
        <v>346</v>
      </c>
      <c r="F92" s="58" t="s">
        <v>499</v>
      </c>
      <c r="G92" s="58">
        <v>155.2038</v>
      </c>
      <c r="H92" s="58">
        <v>155.2038</v>
      </c>
      <c r="I92" s="58">
        <v>0</v>
      </c>
      <c r="J92" s="58"/>
      <c r="K92" s="58"/>
      <c r="L92" s="58"/>
      <c r="M92" s="58" t="s">
        <v>344</v>
      </c>
      <c r="N92" s="58" t="s">
        <v>363</v>
      </c>
      <c r="O92" s="58">
        <v>1</v>
      </c>
      <c r="P92" s="58"/>
      <c r="Q92" s="58">
        <v>4.5999999999999999E-3</v>
      </c>
      <c r="R92" s="58"/>
      <c r="S92" s="58">
        <v>4.5999999999999999E-3</v>
      </c>
      <c r="T92" s="58">
        <v>1.83E-2</v>
      </c>
      <c r="U92" s="58"/>
      <c r="V92" s="58">
        <v>1.83E-2</v>
      </c>
      <c r="W92" s="58" t="s">
        <v>294</v>
      </c>
      <c r="X92" s="58" t="s">
        <v>295</v>
      </c>
      <c r="Y92" s="58" t="s">
        <v>296</v>
      </c>
      <c r="Z92" s="58" t="s">
        <v>297</v>
      </c>
      <c r="AA92" s="58" t="s">
        <v>298</v>
      </c>
      <c r="AB92" s="41"/>
      <c r="AC92" s="41"/>
      <c r="AD92" s="41" t="s">
        <v>299</v>
      </c>
      <c r="AE92" s="41" t="s">
        <v>299</v>
      </c>
      <c r="AF92" s="41" t="s">
        <v>299</v>
      </c>
      <c r="AG92" s="41" t="s">
        <v>299</v>
      </c>
      <c r="AH92" s="41" t="s">
        <v>299</v>
      </c>
      <c r="AI92" s="41" t="s">
        <v>299</v>
      </c>
      <c r="AJ92" s="41" t="s">
        <v>299</v>
      </c>
      <c r="AK92" s="41" t="s">
        <v>299</v>
      </c>
      <c r="AL92" s="41" t="s">
        <v>299</v>
      </c>
      <c r="AM92" s="41" t="s">
        <v>299</v>
      </c>
      <c r="AN92" s="41" t="s">
        <v>300</v>
      </c>
      <c r="AO92" s="41" t="s">
        <v>301</v>
      </c>
    </row>
    <row r="93" spans="1:41" s="17" customFormat="1" ht="129.75" customHeight="1">
      <c r="A93" s="41"/>
      <c r="B93" s="58" t="s">
        <v>347</v>
      </c>
      <c r="C93" s="58" t="s">
        <v>230</v>
      </c>
      <c r="D93" s="58" t="s">
        <v>292</v>
      </c>
      <c r="E93" s="58" t="s">
        <v>348</v>
      </c>
      <c r="F93" s="58" t="s">
        <v>500</v>
      </c>
      <c r="G93" s="58">
        <v>147.33420000000001</v>
      </c>
      <c r="H93" s="58">
        <v>147.33420000000001</v>
      </c>
      <c r="I93" s="58">
        <v>0</v>
      </c>
      <c r="J93" s="58"/>
      <c r="K93" s="58"/>
      <c r="L93" s="58"/>
      <c r="M93" s="58" t="s">
        <v>344</v>
      </c>
      <c r="N93" s="58" t="s">
        <v>363</v>
      </c>
      <c r="O93" s="58">
        <v>1</v>
      </c>
      <c r="P93" s="58"/>
      <c r="Q93" s="58">
        <v>4.1999999999999997E-3</v>
      </c>
      <c r="R93" s="58"/>
      <c r="S93" s="58">
        <v>4.1999999999999997E-3</v>
      </c>
      <c r="T93" s="58">
        <v>1.34E-2</v>
      </c>
      <c r="U93" s="58"/>
      <c r="V93" s="58">
        <v>1.34E-2</v>
      </c>
      <c r="W93" s="58" t="s">
        <v>294</v>
      </c>
      <c r="X93" s="58" t="s">
        <v>295</v>
      </c>
      <c r="Y93" s="58" t="s">
        <v>296</v>
      </c>
      <c r="Z93" s="58" t="s">
        <v>297</v>
      </c>
      <c r="AA93" s="58" t="s">
        <v>298</v>
      </c>
      <c r="AB93" s="41"/>
      <c r="AC93" s="41"/>
      <c r="AD93" s="41" t="s">
        <v>299</v>
      </c>
      <c r="AE93" s="41" t="s">
        <v>299</v>
      </c>
      <c r="AF93" s="41" t="s">
        <v>299</v>
      </c>
      <c r="AG93" s="41" t="s">
        <v>299</v>
      </c>
      <c r="AH93" s="41" t="s">
        <v>299</v>
      </c>
      <c r="AI93" s="41" t="s">
        <v>299</v>
      </c>
      <c r="AJ93" s="41" t="s">
        <v>299</v>
      </c>
      <c r="AK93" s="41" t="s">
        <v>299</v>
      </c>
      <c r="AL93" s="41" t="s">
        <v>299</v>
      </c>
      <c r="AM93" s="41" t="s">
        <v>299</v>
      </c>
      <c r="AN93" s="41" t="s">
        <v>300</v>
      </c>
      <c r="AO93" s="41" t="s">
        <v>301</v>
      </c>
    </row>
    <row r="94" spans="1:41" s="17" customFormat="1" ht="129.75" customHeight="1">
      <c r="A94" s="41"/>
      <c r="B94" s="58" t="s">
        <v>349</v>
      </c>
      <c r="C94" s="58" t="s">
        <v>230</v>
      </c>
      <c r="D94" s="58" t="s">
        <v>292</v>
      </c>
      <c r="E94" s="58" t="s">
        <v>350</v>
      </c>
      <c r="F94" s="58" t="s">
        <v>351</v>
      </c>
      <c r="G94" s="58">
        <v>154.20959999999999</v>
      </c>
      <c r="H94" s="58">
        <v>154.20959999999999</v>
      </c>
      <c r="I94" s="58">
        <v>0</v>
      </c>
      <c r="J94" s="58"/>
      <c r="K94" s="58"/>
      <c r="L94" s="58"/>
      <c r="M94" s="58" t="s">
        <v>344</v>
      </c>
      <c r="N94" s="58" t="s">
        <v>363</v>
      </c>
      <c r="O94" s="58">
        <v>1</v>
      </c>
      <c r="P94" s="58"/>
      <c r="Q94" s="58">
        <v>4.3E-3</v>
      </c>
      <c r="R94" s="58"/>
      <c r="S94" s="58">
        <v>4.3E-3</v>
      </c>
      <c r="T94" s="58">
        <v>1.46E-2</v>
      </c>
      <c r="U94" s="58"/>
      <c r="V94" s="58">
        <v>1.46E-2</v>
      </c>
      <c r="W94" s="58" t="s">
        <v>294</v>
      </c>
      <c r="X94" s="58" t="s">
        <v>295</v>
      </c>
      <c r="Y94" s="58" t="s">
        <v>296</v>
      </c>
      <c r="Z94" s="58" t="s">
        <v>297</v>
      </c>
      <c r="AA94" s="58" t="s">
        <v>298</v>
      </c>
      <c r="AB94" s="41"/>
      <c r="AC94" s="41"/>
      <c r="AD94" s="41" t="s">
        <v>299</v>
      </c>
      <c r="AE94" s="41" t="s">
        <v>299</v>
      </c>
      <c r="AF94" s="41" t="s">
        <v>299</v>
      </c>
      <c r="AG94" s="41" t="s">
        <v>299</v>
      </c>
      <c r="AH94" s="41" t="s">
        <v>299</v>
      </c>
      <c r="AI94" s="41" t="s">
        <v>299</v>
      </c>
      <c r="AJ94" s="41" t="s">
        <v>299</v>
      </c>
      <c r="AK94" s="41" t="s">
        <v>299</v>
      </c>
      <c r="AL94" s="41" t="s">
        <v>299</v>
      </c>
      <c r="AM94" s="41" t="s">
        <v>299</v>
      </c>
      <c r="AN94" s="41" t="s">
        <v>300</v>
      </c>
      <c r="AO94" s="41" t="s">
        <v>301</v>
      </c>
    </row>
    <row r="95" spans="1:41" s="17" customFormat="1" ht="129.75" customHeight="1">
      <c r="A95" s="41"/>
      <c r="B95" s="58" t="s">
        <v>352</v>
      </c>
      <c r="C95" s="58" t="s">
        <v>230</v>
      </c>
      <c r="D95" s="58" t="s">
        <v>292</v>
      </c>
      <c r="E95" s="58" t="s">
        <v>353</v>
      </c>
      <c r="F95" s="58" t="s">
        <v>501</v>
      </c>
      <c r="G95" s="58">
        <v>42.981499999999997</v>
      </c>
      <c r="H95" s="58">
        <v>42.981499999999997</v>
      </c>
      <c r="I95" s="58">
        <v>0</v>
      </c>
      <c r="J95" s="58"/>
      <c r="K95" s="58"/>
      <c r="L95" s="58"/>
      <c r="M95" s="58" t="s">
        <v>344</v>
      </c>
      <c r="N95" s="58" t="s">
        <v>363</v>
      </c>
      <c r="O95" s="58">
        <v>1</v>
      </c>
      <c r="P95" s="58"/>
      <c r="Q95" s="58">
        <v>7.1999999999999998E-3</v>
      </c>
      <c r="R95" s="58"/>
      <c r="S95" s="58">
        <v>7.1999999999999998E-3</v>
      </c>
      <c r="T95" s="58">
        <v>2.9499999999999998E-2</v>
      </c>
      <c r="U95" s="58"/>
      <c r="V95" s="58">
        <v>2.9499999999999998E-2</v>
      </c>
      <c r="W95" s="58" t="s">
        <v>294</v>
      </c>
      <c r="X95" s="58" t="s">
        <v>295</v>
      </c>
      <c r="Y95" s="58" t="s">
        <v>296</v>
      </c>
      <c r="Z95" s="58" t="s">
        <v>297</v>
      </c>
      <c r="AA95" s="58" t="s">
        <v>298</v>
      </c>
      <c r="AB95" s="41"/>
      <c r="AC95" s="41"/>
      <c r="AD95" s="41" t="s">
        <v>299</v>
      </c>
      <c r="AE95" s="41" t="s">
        <v>299</v>
      </c>
      <c r="AF95" s="41" t="s">
        <v>299</v>
      </c>
      <c r="AG95" s="41" t="s">
        <v>299</v>
      </c>
      <c r="AH95" s="41" t="s">
        <v>299</v>
      </c>
      <c r="AI95" s="41" t="s">
        <v>299</v>
      </c>
      <c r="AJ95" s="41" t="s">
        <v>299</v>
      </c>
      <c r="AK95" s="41" t="s">
        <v>299</v>
      </c>
      <c r="AL95" s="41" t="s">
        <v>299</v>
      </c>
      <c r="AM95" s="41" t="s">
        <v>299</v>
      </c>
      <c r="AN95" s="41" t="s">
        <v>300</v>
      </c>
      <c r="AO95" s="41" t="s">
        <v>301</v>
      </c>
    </row>
    <row r="96" spans="1:41" s="17" customFormat="1" ht="129.75" customHeight="1">
      <c r="A96" s="41"/>
      <c r="B96" s="58" t="s">
        <v>354</v>
      </c>
      <c r="C96" s="58" t="s">
        <v>230</v>
      </c>
      <c r="D96" s="58" t="s">
        <v>292</v>
      </c>
      <c r="E96" s="58" t="s">
        <v>355</v>
      </c>
      <c r="F96" s="58" t="s">
        <v>502</v>
      </c>
      <c r="G96" s="58">
        <v>142.0318</v>
      </c>
      <c r="H96" s="58">
        <v>142.0318</v>
      </c>
      <c r="I96" s="58">
        <v>0</v>
      </c>
      <c r="J96" s="58"/>
      <c r="K96" s="58"/>
      <c r="L96" s="58"/>
      <c r="M96" s="58" t="s">
        <v>416</v>
      </c>
      <c r="N96" s="58" t="s">
        <v>363</v>
      </c>
      <c r="O96" s="58">
        <v>1</v>
      </c>
      <c r="P96" s="58"/>
      <c r="Q96" s="58">
        <v>7.7999999999999996E-3</v>
      </c>
      <c r="R96" s="58"/>
      <c r="S96" s="58">
        <v>7.7999999999999996E-3</v>
      </c>
      <c r="T96" s="58">
        <v>3.2599999999999997E-2</v>
      </c>
      <c r="U96" s="58"/>
      <c r="V96" s="58">
        <v>3.2599999999999997E-2</v>
      </c>
      <c r="W96" s="58" t="s">
        <v>294</v>
      </c>
      <c r="X96" s="58" t="s">
        <v>295</v>
      </c>
      <c r="Y96" s="58" t="s">
        <v>296</v>
      </c>
      <c r="Z96" s="58" t="s">
        <v>297</v>
      </c>
      <c r="AA96" s="58" t="s">
        <v>298</v>
      </c>
      <c r="AB96" s="41"/>
      <c r="AC96" s="41"/>
      <c r="AD96" s="41" t="s">
        <v>299</v>
      </c>
      <c r="AE96" s="41" t="s">
        <v>299</v>
      </c>
      <c r="AF96" s="41" t="s">
        <v>299</v>
      </c>
      <c r="AG96" s="41" t="s">
        <v>299</v>
      </c>
      <c r="AH96" s="41" t="s">
        <v>299</v>
      </c>
      <c r="AI96" s="41" t="s">
        <v>299</v>
      </c>
      <c r="AJ96" s="41" t="s">
        <v>299</v>
      </c>
      <c r="AK96" s="41" t="s">
        <v>299</v>
      </c>
      <c r="AL96" s="41" t="s">
        <v>299</v>
      </c>
      <c r="AM96" s="41" t="s">
        <v>299</v>
      </c>
      <c r="AN96" s="41" t="s">
        <v>300</v>
      </c>
      <c r="AO96" s="41" t="s">
        <v>301</v>
      </c>
    </row>
    <row r="97" spans="1:41" s="17" customFormat="1" ht="129.75" customHeight="1">
      <c r="A97" s="41"/>
      <c r="B97" s="58" t="s">
        <v>356</v>
      </c>
      <c r="C97" s="58" t="s">
        <v>230</v>
      </c>
      <c r="D97" s="58" t="s">
        <v>292</v>
      </c>
      <c r="E97" s="58" t="s">
        <v>357</v>
      </c>
      <c r="F97" s="58" t="s">
        <v>513</v>
      </c>
      <c r="G97" s="58">
        <v>111.5189</v>
      </c>
      <c r="H97" s="58">
        <v>111.5189</v>
      </c>
      <c r="I97" s="58">
        <v>0</v>
      </c>
      <c r="J97" s="58"/>
      <c r="K97" s="58"/>
      <c r="L97" s="58"/>
      <c r="M97" s="58" t="s">
        <v>344</v>
      </c>
      <c r="N97" s="58" t="s">
        <v>363</v>
      </c>
      <c r="O97" s="58">
        <v>1</v>
      </c>
      <c r="P97" s="58"/>
      <c r="Q97" s="58">
        <v>4.3E-3</v>
      </c>
      <c r="R97" s="58"/>
      <c r="S97" s="58">
        <v>4.3E-3</v>
      </c>
      <c r="T97" s="58">
        <v>1.72E-2</v>
      </c>
      <c r="U97" s="58"/>
      <c r="V97" s="58">
        <v>1.72E-2</v>
      </c>
      <c r="W97" s="58" t="s">
        <v>294</v>
      </c>
      <c r="X97" s="58" t="s">
        <v>295</v>
      </c>
      <c r="Y97" s="58" t="s">
        <v>296</v>
      </c>
      <c r="Z97" s="58" t="s">
        <v>297</v>
      </c>
      <c r="AA97" s="58" t="s">
        <v>298</v>
      </c>
      <c r="AB97" s="41"/>
      <c r="AC97" s="41"/>
      <c r="AD97" s="41" t="s">
        <v>299</v>
      </c>
      <c r="AE97" s="41" t="s">
        <v>299</v>
      </c>
      <c r="AF97" s="41" t="s">
        <v>299</v>
      </c>
      <c r="AG97" s="41" t="s">
        <v>299</v>
      </c>
      <c r="AH97" s="41" t="s">
        <v>299</v>
      </c>
      <c r="AI97" s="41" t="s">
        <v>299</v>
      </c>
      <c r="AJ97" s="41" t="s">
        <v>299</v>
      </c>
      <c r="AK97" s="41" t="s">
        <v>299</v>
      </c>
      <c r="AL97" s="41" t="s">
        <v>299</v>
      </c>
      <c r="AM97" s="41" t="s">
        <v>299</v>
      </c>
      <c r="AN97" s="41" t="s">
        <v>300</v>
      </c>
      <c r="AO97" s="41" t="s">
        <v>301</v>
      </c>
    </row>
    <row r="98" spans="1:41" s="17" customFormat="1" ht="129.75" customHeight="1">
      <c r="A98" s="41"/>
      <c r="B98" s="58" t="s">
        <v>358</v>
      </c>
      <c r="C98" s="58" t="s">
        <v>230</v>
      </c>
      <c r="D98" s="58" t="s">
        <v>292</v>
      </c>
      <c r="E98" s="58" t="s">
        <v>359</v>
      </c>
      <c r="F98" s="58" t="s">
        <v>360</v>
      </c>
      <c r="G98" s="58">
        <v>293.33920000000001</v>
      </c>
      <c r="H98" s="58">
        <v>293.33920000000001</v>
      </c>
      <c r="I98" s="58">
        <v>0</v>
      </c>
      <c r="J98" s="58"/>
      <c r="K98" s="58"/>
      <c r="L98" s="58"/>
      <c r="M98" s="58" t="s">
        <v>344</v>
      </c>
      <c r="N98" s="58" t="s">
        <v>363</v>
      </c>
      <c r="O98" s="58">
        <v>1</v>
      </c>
      <c r="P98" s="58"/>
      <c r="Q98" s="58">
        <v>6.8999999999999999E-3</v>
      </c>
      <c r="R98" s="58"/>
      <c r="S98" s="58">
        <v>6.8999999999999999E-3</v>
      </c>
      <c r="T98" s="58">
        <v>3.0499999999999999E-2</v>
      </c>
      <c r="U98" s="58"/>
      <c r="V98" s="58">
        <v>3.0499999999999999E-2</v>
      </c>
      <c r="W98" s="58" t="s">
        <v>294</v>
      </c>
      <c r="X98" s="58" t="s">
        <v>295</v>
      </c>
      <c r="Y98" s="58" t="s">
        <v>296</v>
      </c>
      <c r="Z98" s="58" t="s">
        <v>297</v>
      </c>
      <c r="AA98" s="58" t="s">
        <v>298</v>
      </c>
      <c r="AB98" s="41"/>
      <c r="AC98" s="41"/>
      <c r="AD98" s="41" t="s">
        <v>299</v>
      </c>
      <c r="AE98" s="41" t="s">
        <v>299</v>
      </c>
      <c r="AF98" s="41" t="s">
        <v>299</v>
      </c>
      <c r="AG98" s="41" t="s">
        <v>299</v>
      </c>
      <c r="AH98" s="41" t="s">
        <v>299</v>
      </c>
      <c r="AI98" s="41" t="s">
        <v>299</v>
      </c>
      <c r="AJ98" s="41" t="s">
        <v>299</v>
      </c>
      <c r="AK98" s="41" t="s">
        <v>299</v>
      </c>
      <c r="AL98" s="41" t="s">
        <v>299</v>
      </c>
      <c r="AM98" s="41" t="s">
        <v>299</v>
      </c>
      <c r="AN98" s="41" t="s">
        <v>300</v>
      </c>
      <c r="AO98" s="41" t="s">
        <v>301</v>
      </c>
    </row>
    <row r="99" spans="1:41" s="17" customFormat="1" ht="129.75" customHeight="1">
      <c r="A99" s="41"/>
      <c r="B99" s="58" t="s">
        <v>361</v>
      </c>
      <c r="C99" s="58" t="s">
        <v>230</v>
      </c>
      <c r="D99" s="58" t="s">
        <v>292</v>
      </c>
      <c r="E99" s="58" t="s">
        <v>362</v>
      </c>
      <c r="F99" s="58" t="s">
        <v>503</v>
      </c>
      <c r="G99" s="58">
        <v>22.384399999999999</v>
      </c>
      <c r="H99" s="58">
        <v>22.384399999999999</v>
      </c>
      <c r="I99" s="58">
        <v>0</v>
      </c>
      <c r="J99" s="58"/>
      <c r="K99" s="58"/>
      <c r="L99" s="58"/>
      <c r="M99" s="58" t="s">
        <v>344</v>
      </c>
      <c r="N99" s="58" t="s">
        <v>363</v>
      </c>
      <c r="O99" s="58">
        <v>1</v>
      </c>
      <c r="P99" s="58"/>
      <c r="Q99" s="58">
        <v>5.5999999999999999E-3</v>
      </c>
      <c r="R99" s="58"/>
      <c r="S99" s="58">
        <v>5.5999999999999999E-3</v>
      </c>
      <c r="T99" s="58">
        <v>1.8100000000000002E-2</v>
      </c>
      <c r="U99" s="58"/>
      <c r="V99" s="58">
        <v>1.8100000000000002E-2</v>
      </c>
      <c r="W99" s="58" t="s">
        <v>294</v>
      </c>
      <c r="X99" s="58" t="s">
        <v>295</v>
      </c>
      <c r="Y99" s="58" t="s">
        <v>296</v>
      </c>
      <c r="Z99" s="58" t="s">
        <v>297</v>
      </c>
      <c r="AA99" s="58" t="s">
        <v>298</v>
      </c>
      <c r="AB99" s="41"/>
      <c r="AC99" s="41"/>
      <c r="AD99" s="41" t="s">
        <v>299</v>
      </c>
      <c r="AE99" s="41" t="s">
        <v>299</v>
      </c>
      <c r="AF99" s="41" t="s">
        <v>299</v>
      </c>
      <c r="AG99" s="41" t="s">
        <v>299</v>
      </c>
      <c r="AH99" s="41" t="s">
        <v>299</v>
      </c>
      <c r="AI99" s="41" t="s">
        <v>299</v>
      </c>
      <c r="AJ99" s="41" t="s">
        <v>299</v>
      </c>
      <c r="AK99" s="41" t="s">
        <v>299</v>
      </c>
      <c r="AL99" s="41" t="s">
        <v>299</v>
      </c>
      <c r="AM99" s="41" t="s">
        <v>299</v>
      </c>
      <c r="AN99" s="41" t="s">
        <v>300</v>
      </c>
      <c r="AO99" s="41" t="s">
        <v>301</v>
      </c>
    </row>
    <row r="100" spans="1:41" s="73" customFormat="1" ht="92.25" customHeight="1">
      <c r="A100" s="69">
        <v>2</v>
      </c>
      <c r="B100" s="69" t="s">
        <v>454</v>
      </c>
      <c r="C100" s="69" t="s">
        <v>230</v>
      </c>
      <c r="D100" s="69" t="s">
        <v>308</v>
      </c>
      <c r="E100" s="69" t="s">
        <v>309</v>
      </c>
      <c r="F100" s="69" t="s">
        <v>524</v>
      </c>
      <c r="G100" s="69">
        <v>300</v>
      </c>
      <c r="H100" s="69">
        <v>300</v>
      </c>
      <c r="I100" s="69">
        <v>0</v>
      </c>
      <c r="J100" s="58"/>
      <c r="K100" s="58"/>
      <c r="L100" s="58"/>
      <c r="M100" s="91" t="s">
        <v>426</v>
      </c>
      <c r="N100" s="104" t="s">
        <v>511</v>
      </c>
      <c r="O100" s="58"/>
      <c r="P100" s="58">
        <v>1</v>
      </c>
      <c r="Q100" s="69">
        <v>8.3000000000000001E-3</v>
      </c>
      <c r="R100" s="58"/>
      <c r="S100" s="69">
        <v>8.3000000000000001E-3</v>
      </c>
      <c r="T100" s="69">
        <v>2.3E-2</v>
      </c>
      <c r="U100" s="58"/>
      <c r="V100" s="69">
        <v>2.3E-2</v>
      </c>
      <c r="W100" s="69" t="s">
        <v>312</v>
      </c>
      <c r="X100" s="58" t="s">
        <v>375</v>
      </c>
      <c r="Y100" s="69" t="s">
        <v>312</v>
      </c>
      <c r="Z100" s="58" t="s">
        <v>375</v>
      </c>
      <c r="AA100" s="58"/>
      <c r="AB100" s="58"/>
      <c r="AC100" s="58"/>
      <c r="AD100" s="87" t="s">
        <v>299</v>
      </c>
      <c r="AE100" s="87" t="s">
        <v>299</v>
      </c>
      <c r="AF100" s="87" t="s">
        <v>299</v>
      </c>
      <c r="AG100" s="58"/>
      <c r="AH100" s="58"/>
      <c r="AI100" s="58"/>
      <c r="AJ100" s="58"/>
      <c r="AK100" s="58"/>
      <c r="AL100" s="58"/>
      <c r="AM100" s="58"/>
      <c r="AN100" s="58"/>
      <c r="AO100" s="58"/>
    </row>
    <row r="101" spans="1:41" s="73" customFormat="1" ht="92.25" customHeight="1">
      <c r="A101" s="69">
        <v>3</v>
      </c>
      <c r="B101" s="69" t="s">
        <v>424</v>
      </c>
      <c r="C101" s="69" t="s">
        <v>230</v>
      </c>
      <c r="D101" s="69" t="s">
        <v>308</v>
      </c>
      <c r="E101" s="69" t="s">
        <v>310</v>
      </c>
      <c r="F101" s="69" t="s">
        <v>525</v>
      </c>
      <c r="G101" s="69">
        <v>400</v>
      </c>
      <c r="H101" s="69">
        <v>400</v>
      </c>
      <c r="I101" s="69">
        <v>0</v>
      </c>
      <c r="J101" s="58"/>
      <c r="K101" s="58"/>
      <c r="L101" s="58"/>
      <c r="M101" s="91" t="s">
        <v>425</v>
      </c>
      <c r="N101" s="104" t="s">
        <v>512</v>
      </c>
      <c r="O101" s="58">
        <v>1</v>
      </c>
      <c r="P101" s="58"/>
      <c r="Q101" s="69">
        <v>6.1999999999999998E-3</v>
      </c>
      <c r="R101" s="58"/>
      <c r="S101" s="69">
        <v>6.1999999999999998E-3</v>
      </c>
      <c r="T101" s="69">
        <v>2.1700000000000001E-2</v>
      </c>
      <c r="U101" s="58"/>
      <c r="V101" s="69">
        <v>2.1700000000000001E-2</v>
      </c>
      <c r="W101" s="69" t="s">
        <v>312</v>
      </c>
      <c r="X101" s="58" t="s">
        <v>375</v>
      </c>
      <c r="Y101" s="69" t="s">
        <v>312</v>
      </c>
      <c r="Z101" s="58" t="s">
        <v>375</v>
      </c>
      <c r="AA101" s="58"/>
      <c r="AB101" s="58"/>
      <c r="AC101" s="58"/>
      <c r="AD101" s="87" t="s">
        <v>299</v>
      </c>
      <c r="AE101" s="87" t="s">
        <v>299</v>
      </c>
      <c r="AF101" s="87" t="s">
        <v>299</v>
      </c>
      <c r="AG101" s="58"/>
      <c r="AH101" s="58"/>
      <c r="AI101" s="58"/>
      <c r="AJ101" s="58"/>
      <c r="AK101" s="58"/>
      <c r="AL101" s="58"/>
      <c r="AM101" s="58"/>
      <c r="AN101" s="58"/>
      <c r="AO101" s="58"/>
    </row>
    <row r="102" spans="1:41" s="73" customFormat="1" ht="73.5" customHeight="1">
      <c r="A102" s="69">
        <v>4</v>
      </c>
      <c r="B102" s="69" t="s">
        <v>455</v>
      </c>
      <c r="C102" s="69" t="s">
        <v>230</v>
      </c>
      <c r="D102" s="69" t="s">
        <v>278</v>
      </c>
      <c r="E102" s="69" t="s">
        <v>311</v>
      </c>
      <c r="F102" s="69" t="s">
        <v>526</v>
      </c>
      <c r="G102" s="69">
        <v>280</v>
      </c>
      <c r="H102" s="69">
        <v>0</v>
      </c>
      <c r="I102" s="69">
        <v>280</v>
      </c>
      <c r="J102" s="58"/>
      <c r="K102" s="58"/>
      <c r="L102" s="58"/>
      <c r="M102" s="69" t="s">
        <v>409</v>
      </c>
      <c r="N102" s="58" t="s">
        <v>427</v>
      </c>
      <c r="O102" s="58">
        <v>1</v>
      </c>
      <c r="P102" s="58"/>
      <c r="Q102" s="69">
        <v>2.1100000000000001E-2</v>
      </c>
      <c r="R102" s="58"/>
      <c r="S102" s="69">
        <v>2.1100000000000001E-2</v>
      </c>
      <c r="T102" s="69">
        <v>0</v>
      </c>
      <c r="U102" s="58"/>
      <c r="V102" s="69">
        <v>0</v>
      </c>
      <c r="W102" s="69" t="s">
        <v>273</v>
      </c>
      <c r="X102" s="58" t="s">
        <v>313</v>
      </c>
      <c r="Y102" s="69" t="s">
        <v>273</v>
      </c>
      <c r="Z102" s="58" t="s">
        <v>313</v>
      </c>
      <c r="AA102" s="58"/>
      <c r="AB102" s="58"/>
      <c r="AC102" s="58"/>
      <c r="AD102" s="87" t="s">
        <v>299</v>
      </c>
      <c r="AE102" s="87" t="s">
        <v>299</v>
      </c>
      <c r="AF102" s="87" t="s">
        <v>299</v>
      </c>
      <c r="AG102" s="58"/>
      <c r="AH102" s="58"/>
      <c r="AI102" s="58"/>
      <c r="AJ102" s="58"/>
      <c r="AK102" s="58"/>
      <c r="AL102" s="58"/>
      <c r="AM102" s="58"/>
      <c r="AN102" s="58"/>
      <c r="AO102" s="58"/>
    </row>
    <row r="103" spans="1:41" ht="39" customHeight="1">
      <c r="A103" s="50"/>
      <c r="B103" s="145" t="s">
        <v>152</v>
      </c>
      <c r="C103" s="146"/>
      <c r="D103" s="146"/>
      <c r="E103" s="147"/>
      <c r="F103" s="61"/>
      <c r="G103" s="49">
        <v>499</v>
      </c>
      <c r="H103" s="56">
        <v>499</v>
      </c>
      <c r="I103" s="47"/>
      <c r="J103" s="47"/>
      <c r="K103" s="47"/>
      <c r="L103" s="47"/>
      <c r="M103" s="47"/>
      <c r="N103" s="48"/>
      <c r="O103" s="47"/>
      <c r="P103" s="47"/>
      <c r="Q103" s="47"/>
      <c r="R103" s="47"/>
      <c r="S103" s="47"/>
      <c r="T103" s="47"/>
      <c r="U103" s="47"/>
      <c r="V103" s="47"/>
      <c r="W103" s="62"/>
      <c r="X103" s="62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</row>
    <row r="104" spans="1:41" ht="136.5" customHeight="1">
      <c r="A104" s="74">
        <v>1</v>
      </c>
      <c r="B104" s="74" t="s">
        <v>456</v>
      </c>
      <c r="C104" s="74" t="s">
        <v>230</v>
      </c>
      <c r="D104" s="74" t="s">
        <v>231</v>
      </c>
      <c r="E104" s="74" t="s">
        <v>232</v>
      </c>
      <c r="F104" s="74" t="s">
        <v>520</v>
      </c>
      <c r="G104" s="74">
        <v>300</v>
      </c>
      <c r="H104" s="74">
        <v>300</v>
      </c>
      <c r="I104" s="74"/>
      <c r="J104" s="75"/>
      <c r="K104" s="75"/>
      <c r="L104" s="74" t="s">
        <v>394</v>
      </c>
      <c r="M104" s="74" t="s">
        <v>334</v>
      </c>
      <c r="N104" s="74" t="s">
        <v>326</v>
      </c>
      <c r="O104" s="75"/>
      <c r="P104" s="75">
        <v>1</v>
      </c>
      <c r="Q104" s="75">
        <v>3.7199999999999997E-2</v>
      </c>
      <c r="R104" s="75"/>
      <c r="S104" s="75">
        <v>3.7199999999999997E-2</v>
      </c>
      <c r="T104" s="75">
        <v>0.14460000000000001</v>
      </c>
      <c r="U104" s="75"/>
      <c r="V104" s="75">
        <v>0.14460000000000001</v>
      </c>
      <c r="W104" s="74" t="s">
        <v>252</v>
      </c>
      <c r="X104" s="74" t="s">
        <v>253</v>
      </c>
      <c r="Y104" s="74" t="s">
        <v>254</v>
      </c>
      <c r="Z104" s="74" t="s">
        <v>255</v>
      </c>
      <c r="AA104" s="74" t="s">
        <v>256</v>
      </c>
      <c r="AB104" s="47"/>
      <c r="AC104" s="47"/>
      <c r="AD104" s="87" t="s">
        <v>299</v>
      </c>
      <c r="AE104" s="87" t="s">
        <v>299</v>
      </c>
      <c r="AF104" s="87" t="s">
        <v>299</v>
      </c>
      <c r="AG104" s="47"/>
      <c r="AH104" s="47"/>
      <c r="AI104" s="47"/>
      <c r="AJ104" s="47"/>
      <c r="AK104" s="47"/>
      <c r="AL104" s="47"/>
      <c r="AM104" s="47"/>
      <c r="AN104" s="47"/>
      <c r="AO104" s="47"/>
    </row>
    <row r="105" spans="1:41" ht="100.5" customHeight="1">
      <c r="A105" s="74">
        <v>2</v>
      </c>
      <c r="B105" s="74" t="s">
        <v>457</v>
      </c>
      <c r="C105" s="74" t="s">
        <v>230</v>
      </c>
      <c r="D105" s="74" t="s">
        <v>233</v>
      </c>
      <c r="E105" s="74" t="s">
        <v>234</v>
      </c>
      <c r="F105" s="74" t="s">
        <v>329</v>
      </c>
      <c r="G105" s="74">
        <v>96</v>
      </c>
      <c r="H105" s="74">
        <v>96</v>
      </c>
      <c r="I105" s="74"/>
      <c r="J105" s="75"/>
      <c r="K105" s="75"/>
      <c r="L105" s="74" t="s">
        <v>238</v>
      </c>
      <c r="M105" s="50" t="s">
        <v>249</v>
      </c>
      <c r="N105" s="74" t="s">
        <v>490</v>
      </c>
      <c r="O105" s="75">
        <v>15</v>
      </c>
      <c r="P105" s="75">
        <v>28</v>
      </c>
      <c r="Q105" s="75">
        <v>1.4134</v>
      </c>
      <c r="R105" s="75">
        <v>4.2000000000000003E-2</v>
      </c>
      <c r="S105" s="75">
        <v>1.24</v>
      </c>
      <c r="T105" s="75">
        <v>5.6341000000000001</v>
      </c>
      <c r="U105" s="75">
        <v>0.71409999999999996</v>
      </c>
      <c r="V105" s="75">
        <v>4.92</v>
      </c>
      <c r="W105" s="74" t="s">
        <v>252</v>
      </c>
      <c r="X105" s="74" t="s">
        <v>253</v>
      </c>
      <c r="Y105" s="74" t="s">
        <v>257</v>
      </c>
      <c r="Z105" s="74" t="s">
        <v>258</v>
      </c>
      <c r="AA105" s="74" t="s">
        <v>259</v>
      </c>
      <c r="AB105" s="47"/>
      <c r="AC105" s="47"/>
      <c r="AD105" s="87" t="s">
        <v>299</v>
      </c>
      <c r="AE105" s="87" t="s">
        <v>299</v>
      </c>
      <c r="AF105" s="87" t="s">
        <v>299</v>
      </c>
      <c r="AG105" s="47"/>
      <c r="AH105" s="47"/>
      <c r="AI105" s="47"/>
      <c r="AJ105" s="47"/>
      <c r="AK105" s="47"/>
      <c r="AL105" s="47"/>
      <c r="AM105" s="47"/>
      <c r="AN105" s="47"/>
      <c r="AO105" s="47"/>
    </row>
    <row r="106" spans="1:41" ht="130.5" customHeight="1">
      <c r="A106" s="74">
        <v>3</v>
      </c>
      <c r="B106" s="74" t="s">
        <v>458</v>
      </c>
      <c r="C106" s="74" t="s">
        <v>230</v>
      </c>
      <c r="D106" s="74" t="s">
        <v>233</v>
      </c>
      <c r="E106" s="74" t="s">
        <v>234</v>
      </c>
      <c r="F106" s="74" t="s">
        <v>330</v>
      </c>
      <c r="G106" s="74">
        <v>33</v>
      </c>
      <c r="H106" s="74">
        <v>33</v>
      </c>
      <c r="I106" s="74"/>
      <c r="J106" s="75"/>
      <c r="K106" s="75"/>
      <c r="L106" s="74" t="s">
        <v>394</v>
      </c>
      <c r="M106" s="74" t="s">
        <v>335</v>
      </c>
      <c r="N106" s="74" t="s">
        <v>251</v>
      </c>
      <c r="O106" s="75">
        <v>15</v>
      </c>
      <c r="P106" s="75">
        <v>28</v>
      </c>
      <c r="Q106" s="75">
        <v>1.4134</v>
      </c>
      <c r="R106" s="75">
        <v>0.1734</v>
      </c>
      <c r="S106" s="75">
        <v>1.24</v>
      </c>
      <c r="T106" s="75">
        <v>5.6341000000000001</v>
      </c>
      <c r="U106" s="75">
        <v>0.71409999999999996</v>
      </c>
      <c r="V106" s="75">
        <v>4.92</v>
      </c>
      <c r="W106" s="74" t="s">
        <v>252</v>
      </c>
      <c r="X106" s="74" t="s">
        <v>253</v>
      </c>
      <c r="Y106" s="74" t="s">
        <v>257</v>
      </c>
      <c r="Z106" s="74" t="s">
        <v>258</v>
      </c>
      <c r="AA106" s="74" t="s">
        <v>259</v>
      </c>
      <c r="AB106" s="47"/>
      <c r="AC106" s="47"/>
      <c r="AD106" s="87" t="s">
        <v>299</v>
      </c>
      <c r="AE106" s="87" t="s">
        <v>299</v>
      </c>
      <c r="AF106" s="87" t="s">
        <v>299</v>
      </c>
      <c r="AG106" s="47"/>
      <c r="AH106" s="47"/>
      <c r="AI106" s="47"/>
      <c r="AJ106" s="47"/>
      <c r="AK106" s="47"/>
      <c r="AL106" s="47"/>
      <c r="AM106" s="47"/>
      <c r="AN106" s="47"/>
      <c r="AO106" s="47"/>
    </row>
    <row r="107" spans="1:41" ht="98.25" customHeight="1">
      <c r="A107" s="74">
        <v>4</v>
      </c>
      <c r="B107" s="74" t="s">
        <v>459</v>
      </c>
      <c r="C107" s="74" t="s">
        <v>230</v>
      </c>
      <c r="D107" s="74" t="s">
        <v>235</v>
      </c>
      <c r="E107" s="74" t="s">
        <v>332</v>
      </c>
      <c r="F107" s="74" t="s">
        <v>333</v>
      </c>
      <c r="G107" s="74">
        <v>45</v>
      </c>
      <c r="H107" s="74">
        <v>45</v>
      </c>
      <c r="I107" s="74"/>
      <c r="J107" s="75"/>
      <c r="K107" s="75"/>
      <c r="L107" s="74" t="s">
        <v>394</v>
      </c>
      <c r="M107" s="74" t="s">
        <v>250</v>
      </c>
      <c r="N107" s="76" t="s">
        <v>327</v>
      </c>
      <c r="O107" s="75"/>
      <c r="P107" s="75">
        <v>1</v>
      </c>
      <c r="Q107" s="75">
        <v>2.3E-3</v>
      </c>
      <c r="R107" s="75">
        <v>0</v>
      </c>
      <c r="S107" s="75">
        <v>2.3E-3</v>
      </c>
      <c r="T107" s="75">
        <v>1.2699999999999999E-2</v>
      </c>
      <c r="U107" s="75"/>
      <c r="V107" s="75">
        <v>1.2699999999999999E-2</v>
      </c>
      <c r="W107" s="74" t="s">
        <v>252</v>
      </c>
      <c r="X107" s="74" t="s">
        <v>253</v>
      </c>
      <c r="Y107" s="74" t="s">
        <v>260</v>
      </c>
      <c r="Z107" s="74" t="s">
        <v>261</v>
      </c>
      <c r="AA107" s="74" t="s">
        <v>262</v>
      </c>
      <c r="AB107" s="47"/>
      <c r="AC107" s="47"/>
      <c r="AD107" s="87" t="s">
        <v>299</v>
      </c>
      <c r="AE107" s="87" t="s">
        <v>299</v>
      </c>
      <c r="AF107" s="87" t="s">
        <v>299</v>
      </c>
      <c r="AG107" s="47"/>
      <c r="AH107" s="47"/>
      <c r="AI107" s="47"/>
      <c r="AJ107" s="47"/>
      <c r="AK107" s="47"/>
      <c r="AL107" s="47"/>
      <c r="AM107" s="47"/>
      <c r="AN107" s="47"/>
      <c r="AO107" s="47"/>
    </row>
    <row r="108" spans="1:41" ht="99.75" customHeight="1">
      <c r="A108" s="74">
        <v>5</v>
      </c>
      <c r="B108" s="74" t="s">
        <v>460</v>
      </c>
      <c r="C108" s="74" t="s">
        <v>230</v>
      </c>
      <c r="D108" s="74" t="s">
        <v>236</v>
      </c>
      <c r="E108" s="74" t="s">
        <v>332</v>
      </c>
      <c r="F108" s="74" t="s">
        <v>331</v>
      </c>
      <c r="G108" s="74">
        <v>25</v>
      </c>
      <c r="H108" s="74">
        <v>25</v>
      </c>
      <c r="I108" s="74"/>
      <c r="J108" s="75"/>
      <c r="K108" s="75"/>
      <c r="L108" s="74" t="s">
        <v>394</v>
      </c>
      <c r="M108" s="74" t="s">
        <v>336</v>
      </c>
      <c r="N108" s="50" t="s">
        <v>328</v>
      </c>
      <c r="O108" s="75"/>
      <c r="P108" s="75">
        <v>1</v>
      </c>
      <c r="Q108" s="75">
        <v>1.6000000000000001E-3</v>
      </c>
      <c r="R108" s="75">
        <v>0</v>
      </c>
      <c r="S108" s="75">
        <v>1.6000000000000001E-3</v>
      </c>
      <c r="T108" s="75">
        <v>1.2699999999999999E-2</v>
      </c>
      <c r="U108" s="75"/>
      <c r="V108" s="75">
        <v>1.2699999999999999E-2</v>
      </c>
      <c r="W108" s="74" t="s">
        <v>252</v>
      </c>
      <c r="X108" s="74" t="s">
        <v>253</v>
      </c>
      <c r="Y108" s="74" t="s">
        <v>260</v>
      </c>
      <c r="Z108" s="74" t="s">
        <v>261</v>
      </c>
      <c r="AA108" s="74" t="s">
        <v>263</v>
      </c>
      <c r="AB108" s="47"/>
      <c r="AC108" s="47"/>
      <c r="AD108" s="87" t="s">
        <v>299</v>
      </c>
      <c r="AE108" s="87" t="s">
        <v>299</v>
      </c>
      <c r="AF108" s="87" t="s">
        <v>299</v>
      </c>
      <c r="AG108" s="47"/>
      <c r="AH108" s="47"/>
      <c r="AI108" s="47"/>
      <c r="AJ108" s="47"/>
      <c r="AK108" s="47"/>
      <c r="AL108" s="47"/>
      <c r="AM108" s="47"/>
      <c r="AN108" s="47"/>
      <c r="AO108" s="47"/>
    </row>
    <row r="109" spans="1:41" ht="39" customHeight="1">
      <c r="A109" s="50"/>
      <c r="B109" s="151" t="s">
        <v>153</v>
      </c>
      <c r="C109" s="152"/>
      <c r="D109" s="152"/>
      <c r="E109" s="153"/>
      <c r="F109" s="47"/>
      <c r="G109" s="70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62"/>
      <c r="X109" s="62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</row>
    <row r="110" spans="1:41" ht="39" customHeight="1">
      <c r="A110" s="50"/>
      <c r="B110" s="54" t="s">
        <v>116</v>
      </c>
      <c r="C110" s="56"/>
      <c r="D110" s="56"/>
      <c r="E110" s="56"/>
      <c r="F110" s="47"/>
      <c r="G110" s="70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62"/>
      <c r="X110" s="62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</row>
    <row r="111" spans="1:41" ht="39" customHeight="1">
      <c r="A111" s="50"/>
      <c r="B111" s="151" t="s">
        <v>154</v>
      </c>
      <c r="C111" s="152"/>
      <c r="D111" s="152"/>
      <c r="E111" s="153"/>
      <c r="F111" s="47"/>
      <c r="G111" s="49">
        <v>93</v>
      </c>
      <c r="H111" s="56">
        <v>93</v>
      </c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62"/>
      <c r="X111" s="62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</row>
    <row r="112" spans="1:41" ht="199.5" customHeight="1">
      <c r="A112" s="74">
        <v>1</v>
      </c>
      <c r="B112" s="74" t="s">
        <v>461</v>
      </c>
      <c r="C112" s="74" t="s">
        <v>230</v>
      </c>
      <c r="D112" s="74" t="s">
        <v>237</v>
      </c>
      <c r="E112" s="74" t="s">
        <v>248</v>
      </c>
      <c r="F112" s="74" t="s">
        <v>523</v>
      </c>
      <c r="G112" s="74">
        <v>93</v>
      </c>
      <c r="H112" s="74">
        <v>93</v>
      </c>
      <c r="I112" s="75"/>
      <c r="J112" s="75"/>
      <c r="K112" s="75"/>
      <c r="L112" s="74" t="s">
        <v>394</v>
      </c>
      <c r="M112" s="74" t="s">
        <v>337</v>
      </c>
      <c r="N112" s="74" t="s">
        <v>338</v>
      </c>
      <c r="O112" s="74"/>
      <c r="P112" s="75">
        <v>3</v>
      </c>
      <c r="Q112" s="75">
        <v>0.36</v>
      </c>
      <c r="R112" s="75"/>
      <c r="S112" s="75"/>
      <c r="T112" s="75">
        <v>1.98</v>
      </c>
      <c r="U112" s="75"/>
      <c r="V112" s="75">
        <v>1.98</v>
      </c>
      <c r="W112" s="74" t="s">
        <v>264</v>
      </c>
      <c r="X112" s="74" t="s">
        <v>265</v>
      </c>
      <c r="Y112" s="74" t="s">
        <v>266</v>
      </c>
      <c r="Z112" s="74" t="s">
        <v>267</v>
      </c>
      <c r="AA112" s="74" t="s">
        <v>268</v>
      </c>
      <c r="AB112" s="47"/>
      <c r="AC112" s="47"/>
      <c r="AD112" s="87" t="s">
        <v>299</v>
      </c>
      <c r="AE112" s="87" t="s">
        <v>299</v>
      </c>
      <c r="AF112" s="87" t="s">
        <v>299</v>
      </c>
      <c r="AG112" s="87" t="s">
        <v>299</v>
      </c>
      <c r="AH112" s="87" t="s">
        <v>299</v>
      </c>
      <c r="AI112" s="87" t="s">
        <v>299</v>
      </c>
      <c r="AJ112" s="87" t="s">
        <v>299</v>
      </c>
      <c r="AK112" s="87" t="s">
        <v>299</v>
      </c>
      <c r="AL112" s="87" t="s">
        <v>299</v>
      </c>
      <c r="AM112" s="87" t="s">
        <v>299</v>
      </c>
      <c r="AN112" s="87" t="s">
        <v>299</v>
      </c>
      <c r="AO112" s="87"/>
    </row>
    <row r="113" spans="1:41" ht="39" customHeight="1">
      <c r="A113" s="50"/>
      <c r="B113" s="145" t="s">
        <v>155</v>
      </c>
      <c r="C113" s="146"/>
      <c r="D113" s="146"/>
      <c r="E113" s="147"/>
      <c r="F113" s="61"/>
      <c r="G113" s="70"/>
      <c r="H113" s="47"/>
      <c r="I113" s="47"/>
      <c r="J113" s="47"/>
      <c r="K113" s="47"/>
      <c r="L113" s="47"/>
      <c r="M113" s="47"/>
      <c r="N113" s="48"/>
      <c r="O113" s="47"/>
      <c r="P113" s="47"/>
      <c r="Q113" s="47"/>
      <c r="R113" s="47"/>
      <c r="S113" s="47"/>
      <c r="T113" s="47"/>
      <c r="U113" s="47"/>
      <c r="V113" s="47"/>
      <c r="W113" s="62"/>
      <c r="X113" s="62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</row>
    <row r="114" spans="1:41" ht="39" customHeight="1">
      <c r="A114" s="50"/>
      <c r="B114" s="60" t="s">
        <v>116</v>
      </c>
      <c r="C114" s="56"/>
      <c r="D114" s="56"/>
      <c r="E114" s="56"/>
      <c r="F114" s="61"/>
      <c r="G114" s="70"/>
      <c r="H114" s="47"/>
      <c r="I114" s="47"/>
      <c r="J114" s="47"/>
      <c r="K114" s="47"/>
      <c r="L114" s="47"/>
      <c r="M114" s="47"/>
      <c r="N114" s="48"/>
      <c r="O114" s="47"/>
      <c r="P114" s="47"/>
      <c r="Q114" s="47"/>
      <c r="R114" s="47"/>
      <c r="S114" s="47"/>
      <c r="T114" s="47"/>
      <c r="U114" s="47"/>
      <c r="V114" s="47"/>
      <c r="W114" s="62"/>
      <c r="X114" s="62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</row>
    <row r="115" spans="1:41" ht="39" customHeight="1">
      <c r="A115" s="50"/>
      <c r="B115" s="145" t="s">
        <v>156</v>
      </c>
      <c r="C115" s="146"/>
      <c r="D115" s="146"/>
      <c r="E115" s="147"/>
      <c r="F115" s="61"/>
      <c r="G115" s="76">
        <v>716</v>
      </c>
      <c r="H115" s="76">
        <v>716</v>
      </c>
      <c r="I115" s="47"/>
      <c r="J115" s="47"/>
      <c r="K115" s="47"/>
      <c r="L115" s="47"/>
      <c r="M115" s="47"/>
      <c r="N115" s="48"/>
      <c r="O115" s="47"/>
      <c r="P115" s="47"/>
      <c r="Q115" s="47"/>
      <c r="R115" s="47"/>
      <c r="S115" s="47"/>
      <c r="T115" s="47"/>
      <c r="U115" s="47"/>
      <c r="V115" s="47"/>
      <c r="W115" s="62"/>
      <c r="X115" s="62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</row>
    <row r="116" spans="1:41" ht="100.5" customHeight="1">
      <c r="A116" s="74">
        <v>1</v>
      </c>
      <c r="B116" s="74" t="s">
        <v>239</v>
      </c>
      <c r="C116" s="74" t="s">
        <v>240</v>
      </c>
      <c r="D116" s="74" t="s">
        <v>241</v>
      </c>
      <c r="E116" s="74" t="s">
        <v>242</v>
      </c>
      <c r="F116" s="74" t="s">
        <v>462</v>
      </c>
      <c r="G116" s="74">
        <v>516</v>
      </c>
      <c r="H116" s="74">
        <v>516</v>
      </c>
      <c r="I116" s="74"/>
      <c r="J116" s="74"/>
      <c r="K116" s="74"/>
      <c r="L116" s="74" t="s">
        <v>243</v>
      </c>
      <c r="M116" s="74" t="s">
        <v>339</v>
      </c>
      <c r="N116" s="74" t="s">
        <v>341</v>
      </c>
      <c r="O116" s="74">
        <v>15</v>
      </c>
      <c r="P116" s="74">
        <v>28</v>
      </c>
      <c r="Q116" s="74"/>
      <c r="R116" s="74"/>
      <c r="S116" s="74">
        <v>0.01</v>
      </c>
      <c r="T116" s="74"/>
      <c r="U116" s="74">
        <v>3.0000000000000001E-3</v>
      </c>
      <c r="V116" s="74">
        <v>2.3E-2</v>
      </c>
      <c r="W116" s="74" t="s">
        <v>244</v>
      </c>
      <c r="X116" s="74" t="s">
        <v>245</v>
      </c>
      <c r="Y116" s="74" t="s">
        <v>244</v>
      </c>
      <c r="Z116" s="74" t="s">
        <v>245</v>
      </c>
      <c r="AA116" s="74"/>
      <c r="AB116" s="74"/>
      <c r="AC116" s="74"/>
      <c r="AD116" s="87" t="s">
        <v>299</v>
      </c>
      <c r="AE116" s="87" t="s">
        <v>299</v>
      </c>
      <c r="AF116" s="87" t="s">
        <v>299</v>
      </c>
      <c r="AG116" s="87" t="s">
        <v>299</v>
      </c>
      <c r="AH116" s="87" t="s">
        <v>299</v>
      </c>
      <c r="AI116" s="87" t="s">
        <v>299</v>
      </c>
      <c r="AJ116" s="87" t="s">
        <v>299</v>
      </c>
      <c r="AK116" s="87" t="s">
        <v>299</v>
      </c>
      <c r="AL116" s="87" t="s">
        <v>299</v>
      </c>
      <c r="AM116" s="87" t="s">
        <v>299</v>
      </c>
      <c r="AN116" s="87" t="s">
        <v>299</v>
      </c>
      <c r="AO116" s="47"/>
    </row>
    <row r="117" spans="1:41" ht="129.75" customHeight="1">
      <c r="A117" s="74">
        <v>2</v>
      </c>
      <c r="B117" s="74" t="s">
        <v>246</v>
      </c>
      <c r="C117" s="74" t="s">
        <v>240</v>
      </c>
      <c r="D117" s="74" t="s">
        <v>241</v>
      </c>
      <c r="E117" s="74" t="s">
        <v>247</v>
      </c>
      <c r="F117" s="74" t="s">
        <v>489</v>
      </c>
      <c r="G117" s="74">
        <v>200</v>
      </c>
      <c r="H117" s="74">
        <v>200</v>
      </c>
      <c r="I117" s="74"/>
      <c r="J117" s="74"/>
      <c r="K117" s="74"/>
      <c r="L117" s="74" t="s">
        <v>243</v>
      </c>
      <c r="M117" s="74" t="s">
        <v>340</v>
      </c>
      <c r="N117" s="74" t="s">
        <v>342</v>
      </c>
      <c r="O117" s="74"/>
      <c r="P117" s="74">
        <v>2</v>
      </c>
      <c r="Q117" s="74"/>
      <c r="R117" s="74"/>
      <c r="S117" s="74">
        <v>5.0000000000000001E-3</v>
      </c>
      <c r="T117" s="74"/>
      <c r="U117" s="74"/>
      <c r="V117" s="74">
        <v>1.2E-2</v>
      </c>
      <c r="W117" s="74" t="s">
        <v>244</v>
      </c>
      <c r="X117" s="74" t="s">
        <v>245</v>
      </c>
      <c r="Y117" s="74" t="s">
        <v>244</v>
      </c>
      <c r="Z117" s="74" t="s">
        <v>245</v>
      </c>
      <c r="AA117" s="74"/>
      <c r="AB117" s="74"/>
      <c r="AC117" s="74"/>
      <c r="AD117" s="87" t="s">
        <v>299</v>
      </c>
      <c r="AE117" s="87" t="s">
        <v>299</v>
      </c>
      <c r="AF117" s="87" t="s">
        <v>299</v>
      </c>
      <c r="AG117" s="87" t="s">
        <v>299</v>
      </c>
      <c r="AH117" s="87" t="s">
        <v>299</v>
      </c>
      <c r="AI117" s="87" t="s">
        <v>299</v>
      </c>
      <c r="AJ117" s="87" t="s">
        <v>299</v>
      </c>
      <c r="AK117" s="87" t="s">
        <v>299</v>
      </c>
      <c r="AL117" s="87" t="s">
        <v>299</v>
      </c>
      <c r="AM117" s="87" t="s">
        <v>299</v>
      </c>
      <c r="AN117" s="87" t="s">
        <v>299</v>
      </c>
      <c r="AO117" s="47"/>
    </row>
    <row r="118" spans="1:41" ht="39" customHeight="1">
      <c r="A118" s="50"/>
      <c r="B118" s="145" t="s">
        <v>157</v>
      </c>
      <c r="C118" s="146"/>
      <c r="D118" s="146"/>
      <c r="E118" s="147"/>
      <c r="F118" s="61"/>
      <c r="G118" s="70"/>
      <c r="H118" s="47"/>
      <c r="I118" s="47"/>
      <c r="J118" s="47"/>
      <c r="K118" s="47"/>
      <c r="L118" s="47"/>
      <c r="M118" s="47"/>
      <c r="N118" s="48"/>
      <c r="O118" s="47"/>
      <c r="P118" s="47"/>
      <c r="Q118" s="47"/>
      <c r="R118" s="47"/>
      <c r="S118" s="47"/>
      <c r="T118" s="47"/>
      <c r="U118" s="47"/>
      <c r="V118" s="47"/>
      <c r="W118" s="62"/>
      <c r="X118" s="62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</row>
    <row r="119" spans="1:41" ht="39" customHeight="1">
      <c r="A119" s="50"/>
      <c r="B119" s="60" t="s">
        <v>116</v>
      </c>
      <c r="C119" s="56"/>
      <c r="D119" s="56"/>
      <c r="E119" s="56"/>
      <c r="F119" s="61"/>
      <c r="G119" s="70"/>
      <c r="H119" s="47"/>
      <c r="I119" s="47"/>
      <c r="J119" s="47"/>
      <c r="K119" s="47"/>
      <c r="L119" s="47"/>
      <c r="M119" s="47"/>
      <c r="N119" s="48"/>
      <c r="O119" s="47"/>
      <c r="P119" s="47"/>
      <c r="Q119" s="47"/>
      <c r="R119" s="47"/>
      <c r="S119" s="47"/>
      <c r="T119" s="47"/>
      <c r="U119" s="47"/>
      <c r="V119" s="47"/>
      <c r="W119" s="62"/>
      <c r="X119" s="62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</row>
    <row r="120" spans="1:41" ht="39" customHeight="1">
      <c r="A120" s="50"/>
      <c r="B120" s="145" t="s">
        <v>158</v>
      </c>
      <c r="C120" s="146"/>
      <c r="D120" s="146"/>
      <c r="E120" s="147"/>
      <c r="F120" s="61"/>
      <c r="G120" s="70"/>
      <c r="H120" s="47"/>
      <c r="I120" s="47"/>
      <c r="J120" s="47"/>
      <c r="K120" s="47"/>
      <c r="L120" s="47"/>
      <c r="M120" s="47"/>
      <c r="N120" s="48"/>
      <c r="O120" s="47"/>
      <c r="P120" s="47"/>
      <c r="Q120" s="47"/>
      <c r="R120" s="47"/>
      <c r="S120" s="47"/>
      <c r="T120" s="47"/>
      <c r="U120" s="47"/>
      <c r="V120" s="47"/>
      <c r="W120" s="62"/>
      <c r="X120" s="62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</row>
    <row r="121" spans="1:41" ht="39" customHeight="1">
      <c r="A121" s="50"/>
      <c r="B121" s="60" t="s">
        <v>116</v>
      </c>
      <c r="C121" s="56"/>
      <c r="D121" s="56"/>
      <c r="E121" s="56"/>
      <c r="F121" s="61"/>
      <c r="G121" s="70"/>
      <c r="H121" s="47"/>
      <c r="I121" s="47"/>
      <c r="J121" s="47"/>
      <c r="K121" s="47"/>
      <c r="L121" s="47"/>
      <c r="M121" s="47"/>
      <c r="N121" s="48"/>
      <c r="O121" s="47"/>
      <c r="P121" s="47"/>
      <c r="Q121" s="47"/>
      <c r="R121" s="47"/>
      <c r="S121" s="47"/>
      <c r="T121" s="47"/>
      <c r="U121" s="47"/>
      <c r="V121" s="47"/>
      <c r="W121" s="62"/>
      <c r="X121" s="62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</row>
    <row r="122" spans="1:41" ht="39" customHeight="1">
      <c r="A122" s="50"/>
      <c r="B122" s="145" t="s">
        <v>159</v>
      </c>
      <c r="C122" s="146"/>
      <c r="D122" s="146"/>
      <c r="E122" s="147"/>
      <c r="F122" s="61"/>
      <c r="G122" s="70"/>
      <c r="H122" s="47"/>
      <c r="I122" s="47"/>
      <c r="J122" s="47"/>
      <c r="K122" s="47"/>
      <c r="L122" s="47"/>
      <c r="M122" s="47"/>
      <c r="N122" s="48"/>
      <c r="O122" s="47"/>
      <c r="P122" s="47"/>
      <c r="Q122" s="47"/>
      <c r="R122" s="47"/>
      <c r="S122" s="47"/>
      <c r="T122" s="47"/>
      <c r="U122" s="47"/>
      <c r="V122" s="47"/>
      <c r="W122" s="62"/>
      <c r="X122" s="62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</row>
    <row r="123" spans="1:41" ht="39" customHeight="1">
      <c r="A123" s="50"/>
      <c r="B123" s="60" t="s">
        <v>116</v>
      </c>
      <c r="C123" s="56"/>
      <c r="D123" s="56"/>
      <c r="E123" s="56"/>
      <c r="F123" s="61"/>
      <c r="G123" s="70"/>
      <c r="H123" s="47"/>
      <c r="I123" s="47"/>
      <c r="J123" s="47"/>
      <c r="K123" s="47"/>
      <c r="L123" s="47"/>
      <c r="M123" s="47"/>
      <c r="N123" s="48"/>
      <c r="O123" s="47"/>
      <c r="P123" s="47"/>
      <c r="Q123" s="47"/>
      <c r="R123" s="47"/>
      <c r="S123" s="47"/>
      <c r="T123" s="47"/>
      <c r="U123" s="47"/>
      <c r="V123" s="47"/>
      <c r="W123" s="62"/>
      <c r="X123" s="62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</row>
    <row r="124" spans="1:41" ht="39" customHeight="1">
      <c r="A124" s="50"/>
      <c r="B124" s="145" t="s">
        <v>160</v>
      </c>
      <c r="C124" s="146"/>
      <c r="D124" s="146"/>
      <c r="E124" s="147"/>
      <c r="F124" s="61"/>
      <c r="G124" s="70"/>
      <c r="H124" s="47"/>
      <c r="I124" s="47"/>
      <c r="J124" s="47"/>
      <c r="K124" s="47"/>
      <c r="L124" s="47"/>
      <c r="M124" s="47"/>
      <c r="N124" s="48"/>
      <c r="O124" s="47"/>
      <c r="P124" s="47"/>
      <c r="Q124" s="47"/>
      <c r="R124" s="47"/>
      <c r="S124" s="47"/>
      <c r="T124" s="47"/>
      <c r="U124" s="47"/>
      <c r="V124" s="47"/>
      <c r="W124" s="62"/>
      <c r="X124" s="62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</row>
    <row r="125" spans="1:41" s="77" customFormat="1" ht="39" customHeight="1">
      <c r="A125" s="50"/>
      <c r="B125" s="60" t="s">
        <v>116</v>
      </c>
      <c r="C125" s="56"/>
      <c r="D125" s="56"/>
      <c r="E125" s="56"/>
      <c r="F125" s="61"/>
      <c r="G125" s="70"/>
      <c r="H125" s="47"/>
      <c r="I125" s="47"/>
      <c r="J125" s="47"/>
      <c r="K125" s="47"/>
      <c r="L125" s="47"/>
      <c r="M125" s="47"/>
      <c r="N125" s="48"/>
      <c r="O125" s="47"/>
      <c r="P125" s="47"/>
      <c r="Q125" s="47"/>
      <c r="R125" s="47"/>
      <c r="S125" s="47"/>
      <c r="T125" s="47"/>
      <c r="U125" s="47"/>
      <c r="V125" s="47"/>
      <c r="W125" s="62"/>
      <c r="X125" s="62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</row>
    <row r="126" spans="1:41" s="77" customFormat="1" ht="39" customHeight="1">
      <c r="A126" s="50"/>
      <c r="B126" s="145" t="s">
        <v>161</v>
      </c>
      <c r="C126" s="146"/>
      <c r="D126" s="146"/>
      <c r="E126" s="147"/>
      <c r="F126" s="61"/>
      <c r="G126" s="70"/>
      <c r="H126" s="47"/>
      <c r="I126" s="47"/>
      <c r="J126" s="47"/>
      <c r="K126" s="47"/>
      <c r="L126" s="47"/>
      <c r="M126" s="47"/>
      <c r="N126" s="48"/>
      <c r="O126" s="47"/>
      <c r="P126" s="47"/>
      <c r="Q126" s="47"/>
      <c r="R126" s="47"/>
      <c r="S126" s="47"/>
      <c r="T126" s="47"/>
      <c r="U126" s="47"/>
      <c r="V126" s="47"/>
      <c r="W126" s="62"/>
      <c r="X126" s="62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</row>
    <row r="127" spans="1:41" s="77" customFormat="1" ht="39" customHeight="1">
      <c r="A127" s="50"/>
      <c r="B127" s="60" t="s">
        <v>116</v>
      </c>
      <c r="C127" s="56"/>
      <c r="D127" s="56"/>
      <c r="E127" s="56"/>
      <c r="F127" s="61"/>
      <c r="G127" s="70"/>
      <c r="H127" s="47"/>
      <c r="I127" s="47"/>
      <c r="J127" s="47"/>
      <c r="K127" s="47"/>
      <c r="L127" s="47"/>
      <c r="M127" s="47"/>
      <c r="N127" s="48"/>
      <c r="O127" s="47"/>
      <c r="P127" s="47"/>
      <c r="Q127" s="47"/>
      <c r="R127" s="47"/>
      <c r="S127" s="47"/>
      <c r="T127" s="47"/>
      <c r="U127" s="47"/>
      <c r="V127" s="47"/>
      <c r="W127" s="62"/>
      <c r="X127" s="62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</row>
    <row r="128" spans="1:41" s="77" customFormat="1" ht="39" customHeight="1">
      <c r="A128" s="50"/>
      <c r="B128" s="145" t="s">
        <v>162</v>
      </c>
      <c r="C128" s="146"/>
      <c r="D128" s="146"/>
      <c r="E128" s="147"/>
      <c r="F128" s="61"/>
      <c r="G128" s="70"/>
      <c r="H128" s="47"/>
      <c r="I128" s="47"/>
      <c r="J128" s="47"/>
      <c r="K128" s="47"/>
      <c r="L128" s="47"/>
      <c r="M128" s="47"/>
      <c r="N128" s="48"/>
      <c r="O128" s="47"/>
      <c r="P128" s="47"/>
      <c r="Q128" s="47"/>
      <c r="R128" s="47"/>
      <c r="S128" s="47"/>
      <c r="T128" s="47"/>
      <c r="U128" s="47"/>
      <c r="V128" s="47"/>
      <c r="W128" s="62"/>
      <c r="X128" s="62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</row>
    <row r="129" spans="1:41" s="77" customFormat="1" ht="39" customHeight="1">
      <c r="A129" s="50"/>
      <c r="B129" s="60" t="s">
        <v>116</v>
      </c>
      <c r="C129" s="56"/>
      <c r="D129" s="56"/>
      <c r="E129" s="56"/>
      <c r="F129" s="61"/>
      <c r="G129" s="70"/>
      <c r="H129" s="47"/>
      <c r="I129" s="47"/>
      <c r="J129" s="47"/>
      <c r="K129" s="47"/>
      <c r="L129" s="47"/>
      <c r="M129" s="47"/>
      <c r="N129" s="48"/>
      <c r="O129" s="47"/>
      <c r="P129" s="47"/>
      <c r="Q129" s="47"/>
      <c r="R129" s="47"/>
      <c r="S129" s="47"/>
      <c r="T129" s="47"/>
      <c r="U129" s="47"/>
      <c r="V129" s="47"/>
      <c r="W129" s="62"/>
      <c r="X129" s="62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</row>
    <row r="130" spans="1:41" s="77" customFormat="1" ht="39" customHeight="1">
      <c r="A130" s="50"/>
      <c r="B130" s="145" t="s">
        <v>163</v>
      </c>
      <c r="C130" s="146"/>
      <c r="D130" s="146"/>
      <c r="E130" s="147"/>
      <c r="F130" s="61"/>
      <c r="G130" s="49">
        <v>808</v>
      </c>
      <c r="H130" s="56">
        <v>764</v>
      </c>
      <c r="I130" s="56">
        <v>44</v>
      </c>
      <c r="J130" s="47"/>
      <c r="K130" s="47"/>
      <c r="L130" s="47"/>
      <c r="M130" s="47"/>
      <c r="N130" s="48"/>
      <c r="O130" s="47"/>
      <c r="P130" s="47"/>
      <c r="Q130" s="47"/>
      <c r="R130" s="47"/>
      <c r="S130" s="47"/>
      <c r="T130" s="47"/>
      <c r="U130" s="47"/>
      <c r="V130" s="47"/>
      <c r="W130" s="62"/>
      <c r="X130" s="62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</row>
    <row r="131" spans="1:41" s="77" customFormat="1" ht="100.5" customHeight="1">
      <c r="A131" s="69">
        <v>1</v>
      </c>
      <c r="B131" s="69" t="s">
        <v>463</v>
      </c>
      <c r="C131" s="69" t="s">
        <v>285</v>
      </c>
      <c r="D131" s="69" t="s">
        <v>278</v>
      </c>
      <c r="E131" s="69" t="s">
        <v>270</v>
      </c>
      <c r="F131" s="69" t="s">
        <v>464</v>
      </c>
      <c r="G131" s="69">
        <v>808</v>
      </c>
      <c r="H131" s="69">
        <v>764</v>
      </c>
      <c r="I131" s="69">
        <v>44</v>
      </c>
      <c r="J131" s="47"/>
      <c r="K131" s="47"/>
      <c r="L131" s="47" t="s">
        <v>400</v>
      </c>
      <c r="M131" s="91" t="s">
        <v>397</v>
      </c>
      <c r="N131" s="89" t="s">
        <v>396</v>
      </c>
      <c r="O131" s="69">
        <v>15</v>
      </c>
      <c r="P131" s="69">
        <v>28</v>
      </c>
      <c r="Q131" s="69">
        <v>0.20699999999999999</v>
      </c>
      <c r="R131" s="69">
        <v>0.20699999999999999</v>
      </c>
      <c r="S131" s="47"/>
      <c r="T131" s="69">
        <v>0.84519999999999995</v>
      </c>
      <c r="U131" s="69">
        <v>0.84519999999999995</v>
      </c>
      <c r="V131" s="47"/>
      <c r="W131" s="69" t="s">
        <v>312</v>
      </c>
      <c r="X131" s="47" t="s">
        <v>392</v>
      </c>
      <c r="Y131" s="69" t="s">
        <v>314</v>
      </c>
      <c r="Z131" s="47"/>
      <c r="AA131" s="47"/>
      <c r="AB131" s="47"/>
      <c r="AC131" s="47"/>
      <c r="AD131" s="87" t="s">
        <v>299</v>
      </c>
      <c r="AE131" s="87" t="s">
        <v>299</v>
      </c>
      <c r="AF131" s="87" t="s">
        <v>299</v>
      </c>
      <c r="AG131" s="87" t="s">
        <v>299</v>
      </c>
      <c r="AH131" s="87" t="s">
        <v>299</v>
      </c>
      <c r="AI131" s="87" t="s">
        <v>299</v>
      </c>
      <c r="AJ131" s="87" t="s">
        <v>299</v>
      </c>
      <c r="AK131" s="87" t="s">
        <v>299</v>
      </c>
      <c r="AL131" s="87" t="s">
        <v>299</v>
      </c>
      <c r="AM131" s="87" t="s">
        <v>299</v>
      </c>
      <c r="AN131" s="87" t="s">
        <v>299</v>
      </c>
      <c r="AO131" s="47"/>
    </row>
    <row r="132" spans="1:41" s="77" customFormat="1" ht="39" customHeight="1">
      <c r="A132" s="50"/>
      <c r="B132" s="145" t="s">
        <v>164</v>
      </c>
      <c r="C132" s="146"/>
      <c r="D132" s="146"/>
      <c r="E132" s="147"/>
      <c r="F132" s="61"/>
      <c r="G132" s="70"/>
      <c r="H132" s="47"/>
      <c r="I132" s="47"/>
      <c r="J132" s="47"/>
      <c r="K132" s="47"/>
      <c r="L132" s="47"/>
      <c r="M132" s="47"/>
      <c r="N132" s="48"/>
      <c r="O132" s="47"/>
      <c r="P132" s="47"/>
      <c r="Q132" s="47"/>
      <c r="R132" s="47"/>
      <c r="S132" s="47"/>
      <c r="T132" s="47"/>
      <c r="U132" s="47"/>
      <c r="V132" s="47"/>
      <c r="W132" s="62"/>
      <c r="X132" s="62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</row>
    <row r="133" spans="1:41" s="77" customFormat="1" ht="39" customHeight="1">
      <c r="A133" s="50"/>
      <c r="B133" s="60" t="s">
        <v>116</v>
      </c>
      <c r="C133" s="56"/>
      <c r="D133" s="56"/>
      <c r="E133" s="56"/>
      <c r="F133" s="61"/>
      <c r="G133" s="70"/>
      <c r="H133" s="47"/>
      <c r="I133" s="47"/>
      <c r="J133" s="47"/>
      <c r="K133" s="47"/>
      <c r="L133" s="47"/>
      <c r="M133" s="47"/>
      <c r="N133" s="48"/>
      <c r="O133" s="47"/>
      <c r="P133" s="47"/>
      <c r="Q133" s="47"/>
      <c r="R133" s="47"/>
      <c r="S133" s="47"/>
      <c r="T133" s="47"/>
      <c r="U133" s="47"/>
      <c r="V133" s="47"/>
      <c r="W133" s="62"/>
      <c r="X133" s="62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</row>
    <row r="134" spans="1:41" s="77" customFormat="1" ht="39" customHeight="1">
      <c r="A134" s="50"/>
      <c r="B134" s="142" t="s">
        <v>165</v>
      </c>
      <c r="C134" s="143"/>
      <c r="D134" s="143"/>
      <c r="E134" s="144"/>
      <c r="F134" s="61"/>
      <c r="G134" s="70"/>
      <c r="H134" s="47"/>
      <c r="I134" s="47"/>
      <c r="J134" s="47"/>
      <c r="K134" s="47"/>
      <c r="L134" s="47"/>
      <c r="M134" s="47"/>
      <c r="N134" s="48"/>
      <c r="O134" s="47"/>
      <c r="P134" s="47"/>
      <c r="Q134" s="47"/>
      <c r="R134" s="47"/>
      <c r="S134" s="47"/>
      <c r="T134" s="47"/>
      <c r="U134" s="47"/>
      <c r="V134" s="47"/>
      <c r="W134" s="62"/>
      <c r="X134" s="62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</row>
    <row r="135" spans="1:41" s="77" customFormat="1" ht="39" customHeight="1">
      <c r="A135" s="50"/>
      <c r="B135" s="66"/>
      <c r="C135" s="78"/>
      <c r="D135" s="78"/>
      <c r="E135" s="79"/>
      <c r="F135" s="61"/>
      <c r="G135" s="70"/>
      <c r="H135" s="47"/>
      <c r="I135" s="47"/>
      <c r="J135" s="47"/>
      <c r="K135" s="47"/>
      <c r="L135" s="47"/>
      <c r="M135" s="47"/>
      <c r="N135" s="48"/>
      <c r="O135" s="47"/>
      <c r="P135" s="47"/>
      <c r="Q135" s="47"/>
      <c r="R135" s="47"/>
      <c r="S135" s="47"/>
      <c r="T135" s="47"/>
      <c r="U135" s="47"/>
      <c r="V135" s="47"/>
      <c r="W135" s="62"/>
      <c r="X135" s="62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</row>
    <row r="136" spans="1:41" s="77" customFormat="1" ht="39" customHeight="1">
      <c r="A136" s="50"/>
      <c r="B136" s="142" t="s">
        <v>166</v>
      </c>
      <c r="C136" s="143"/>
      <c r="D136" s="143"/>
      <c r="E136" s="144"/>
      <c r="F136" s="61"/>
      <c r="G136" s="70"/>
      <c r="H136" s="47"/>
      <c r="I136" s="47"/>
      <c r="J136" s="47"/>
      <c r="K136" s="47"/>
      <c r="L136" s="47"/>
      <c r="M136" s="47"/>
      <c r="N136" s="48"/>
      <c r="O136" s="47"/>
      <c r="P136" s="47"/>
      <c r="Q136" s="47"/>
      <c r="R136" s="47"/>
      <c r="S136" s="47"/>
      <c r="T136" s="47"/>
      <c r="U136" s="47"/>
      <c r="V136" s="47"/>
      <c r="W136" s="62"/>
      <c r="X136" s="62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</row>
    <row r="137" spans="1:41" s="77" customFormat="1" ht="39" customHeight="1">
      <c r="A137" s="50"/>
      <c r="B137" s="60" t="s">
        <v>116</v>
      </c>
      <c r="C137" s="63"/>
      <c r="D137" s="63"/>
      <c r="E137" s="63"/>
      <c r="F137" s="61"/>
      <c r="G137" s="70"/>
      <c r="H137" s="47"/>
      <c r="I137" s="47"/>
      <c r="J137" s="47"/>
      <c r="K137" s="47"/>
      <c r="L137" s="47"/>
      <c r="M137" s="47"/>
      <c r="N137" s="48"/>
      <c r="O137" s="47"/>
      <c r="P137" s="47"/>
      <c r="Q137" s="47"/>
      <c r="R137" s="47"/>
      <c r="S137" s="47"/>
      <c r="T137" s="47"/>
      <c r="U137" s="47"/>
      <c r="V137" s="47"/>
      <c r="W137" s="62"/>
      <c r="X137" s="62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</row>
    <row r="138" spans="1:41" ht="39" customHeight="1">
      <c r="A138" s="50" t="s">
        <v>59</v>
      </c>
      <c r="B138" s="148" t="s">
        <v>167</v>
      </c>
      <c r="C138" s="149"/>
      <c r="D138" s="149"/>
      <c r="E138" s="150"/>
      <c r="F138" s="51"/>
      <c r="G138" s="92">
        <f>G139+G151+G153+G155</f>
        <v>205.1</v>
      </c>
      <c r="H138" s="92">
        <f t="shared" ref="H138:I138" si="4">H139+H151+H153+H155</f>
        <v>34</v>
      </c>
      <c r="I138" s="92">
        <f t="shared" si="4"/>
        <v>171.1</v>
      </c>
      <c r="J138" s="52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47"/>
      <c r="X138" s="47"/>
      <c r="Y138" s="51"/>
      <c r="Z138" s="51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</row>
    <row r="139" spans="1:41" ht="39" customHeight="1">
      <c r="A139" s="50"/>
      <c r="B139" s="142" t="s">
        <v>168</v>
      </c>
      <c r="C139" s="143"/>
      <c r="D139" s="143"/>
      <c r="E139" s="144"/>
      <c r="F139" s="61"/>
      <c r="G139" s="70">
        <f>G140+G142+G144+G146+G149</f>
        <v>171.1</v>
      </c>
      <c r="H139" s="70">
        <f t="shared" ref="H139:I139" si="5">H140+H142+H144+H146+H149</f>
        <v>0</v>
      </c>
      <c r="I139" s="70">
        <f t="shared" si="5"/>
        <v>171.1</v>
      </c>
      <c r="J139" s="70"/>
      <c r="K139" s="47"/>
      <c r="L139" s="47"/>
      <c r="M139" s="47"/>
      <c r="N139" s="48"/>
      <c r="O139" s="47"/>
      <c r="P139" s="47"/>
      <c r="Q139" s="47"/>
      <c r="R139" s="47"/>
      <c r="S139" s="47"/>
      <c r="T139" s="47"/>
      <c r="U139" s="47"/>
      <c r="V139" s="47"/>
      <c r="W139" s="62"/>
      <c r="X139" s="62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</row>
    <row r="140" spans="1:41" ht="39" customHeight="1">
      <c r="A140" s="50"/>
      <c r="B140" s="142" t="s">
        <v>169</v>
      </c>
      <c r="C140" s="143"/>
      <c r="D140" s="143"/>
      <c r="E140" s="144"/>
      <c r="F140" s="61"/>
      <c r="G140" s="70"/>
      <c r="H140" s="47"/>
      <c r="I140" s="47"/>
      <c r="J140" s="47"/>
      <c r="K140" s="47"/>
      <c r="L140" s="47"/>
      <c r="M140" s="47"/>
      <c r="N140" s="48"/>
      <c r="O140" s="47"/>
      <c r="P140" s="47"/>
      <c r="Q140" s="47"/>
      <c r="R140" s="47"/>
      <c r="S140" s="47"/>
      <c r="T140" s="47"/>
      <c r="U140" s="47"/>
      <c r="V140" s="47"/>
      <c r="W140" s="62"/>
      <c r="X140" s="62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</row>
    <row r="141" spans="1:41" ht="39" customHeight="1">
      <c r="A141" s="50"/>
      <c r="B141" s="60" t="s">
        <v>116</v>
      </c>
      <c r="C141" s="63"/>
      <c r="D141" s="63"/>
      <c r="E141" s="63"/>
      <c r="F141" s="61"/>
      <c r="G141" s="70"/>
      <c r="H141" s="47"/>
      <c r="I141" s="47"/>
      <c r="J141" s="47"/>
      <c r="K141" s="47"/>
      <c r="L141" s="47"/>
      <c r="M141" s="47"/>
      <c r="N141" s="48"/>
      <c r="O141" s="47"/>
      <c r="P141" s="47"/>
      <c r="Q141" s="47"/>
      <c r="R141" s="47"/>
      <c r="S141" s="47"/>
      <c r="T141" s="47"/>
      <c r="U141" s="47"/>
      <c r="V141" s="47"/>
      <c r="W141" s="62"/>
      <c r="X141" s="62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</row>
    <row r="142" spans="1:41" ht="39" customHeight="1">
      <c r="A142" s="50"/>
      <c r="B142" s="142" t="s">
        <v>170</v>
      </c>
      <c r="C142" s="143"/>
      <c r="D142" s="143"/>
      <c r="E142" s="144"/>
      <c r="F142" s="61"/>
      <c r="G142" s="70"/>
      <c r="H142" s="47"/>
      <c r="I142" s="47"/>
      <c r="J142" s="47"/>
      <c r="K142" s="47"/>
      <c r="L142" s="47"/>
      <c r="M142" s="47"/>
      <c r="N142" s="48"/>
      <c r="O142" s="47"/>
      <c r="P142" s="47"/>
      <c r="Q142" s="47"/>
      <c r="R142" s="47"/>
      <c r="S142" s="47"/>
      <c r="T142" s="47"/>
      <c r="U142" s="47"/>
      <c r="V142" s="47"/>
      <c r="W142" s="62"/>
      <c r="X142" s="62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</row>
    <row r="143" spans="1:41" ht="39" customHeight="1">
      <c r="A143" s="50"/>
      <c r="B143" s="60" t="s">
        <v>116</v>
      </c>
      <c r="C143" s="63"/>
      <c r="D143" s="63"/>
      <c r="E143" s="63"/>
      <c r="F143" s="61"/>
      <c r="G143" s="70"/>
      <c r="H143" s="47"/>
      <c r="I143" s="47"/>
      <c r="J143" s="47"/>
      <c r="K143" s="47"/>
      <c r="L143" s="47"/>
      <c r="M143" s="47"/>
      <c r="N143" s="48"/>
      <c r="O143" s="47"/>
      <c r="P143" s="47"/>
      <c r="Q143" s="47"/>
      <c r="R143" s="47"/>
      <c r="S143" s="47"/>
      <c r="T143" s="47"/>
      <c r="U143" s="47"/>
      <c r="V143" s="47"/>
      <c r="W143" s="62"/>
      <c r="X143" s="62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</row>
    <row r="144" spans="1:41" ht="39" customHeight="1">
      <c r="A144" s="50"/>
      <c r="B144" s="66" t="s">
        <v>171</v>
      </c>
      <c r="C144" s="80"/>
      <c r="D144" s="80"/>
      <c r="E144" s="81"/>
      <c r="F144" s="61"/>
      <c r="G144" s="70"/>
      <c r="H144" s="47"/>
      <c r="I144" s="47"/>
      <c r="J144" s="47"/>
      <c r="K144" s="47"/>
      <c r="L144" s="47"/>
      <c r="M144" s="47"/>
      <c r="N144" s="48"/>
      <c r="O144" s="47"/>
      <c r="P144" s="47"/>
      <c r="Q144" s="47"/>
      <c r="R144" s="47"/>
      <c r="S144" s="47"/>
      <c r="T144" s="47"/>
      <c r="U144" s="47"/>
      <c r="V144" s="47"/>
      <c r="W144" s="62"/>
      <c r="X144" s="62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</row>
    <row r="145" spans="1:41" ht="39" customHeight="1">
      <c r="A145" s="50"/>
      <c r="B145" s="60" t="s">
        <v>116</v>
      </c>
      <c r="C145" s="63"/>
      <c r="D145" s="63"/>
      <c r="E145" s="63"/>
      <c r="F145" s="61"/>
      <c r="G145" s="70"/>
      <c r="H145" s="47"/>
      <c r="I145" s="47"/>
      <c r="J145" s="47"/>
      <c r="K145" s="47"/>
      <c r="L145" s="47"/>
      <c r="M145" s="47"/>
      <c r="N145" s="48"/>
      <c r="O145" s="47"/>
      <c r="P145" s="47"/>
      <c r="Q145" s="47"/>
      <c r="R145" s="47"/>
      <c r="S145" s="47"/>
      <c r="T145" s="47"/>
      <c r="U145" s="47"/>
      <c r="V145" s="47"/>
      <c r="W145" s="62"/>
      <c r="X145" s="62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</row>
    <row r="146" spans="1:41" ht="39" customHeight="1">
      <c r="A146" s="50"/>
      <c r="B146" s="66" t="s">
        <v>172</v>
      </c>
      <c r="C146" s="80"/>
      <c r="D146" s="80"/>
      <c r="E146" s="81"/>
      <c r="F146" s="61"/>
      <c r="G146" s="65">
        <v>129.1</v>
      </c>
      <c r="H146" s="56">
        <v>0</v>
      </c>
      <c r="I146" s="56">
        <v>129.1</v>
      </c>
      <c r="J146" s="47"/>
      <c r="K146" s="47"/>
      <c r="L146" s="47"/>
      <c r="M146" s="47"/>
      <c r="N146" s="48"/>
      <c r="O146" s="47"/>
      <c r="P146" s="47"/>
      <c r="Q146" s="47"/>
      <c r="R146" s="47"/>
      <c r="S146" s="47"/>
      <c r="T146" s="47"/>
      <c r="U146" s="47"/>
      <c r="V146" s="47"/>
      <c r="W146" s="62"/>
      <c r="X146" s="62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</row>
    <row r="147" spans="1:41" ht="57" customHeight="1">
      <c r="A147" s="69">
        <v>1</v>
      </c>
      <c r="B147" s="58" t="s">
        <v>465</v>
      </c>
      <c r="C147" s="58" t="s">
        <v>230</v>
      </c>
      <c r="D147" s="69" t="s">
        <v>278</v>
      </c>
      <c r="E147" s="69" t="s">
        <v>270</v>
      </c>
      <c r="F147" s="58" t="s">
        <v>305</v>
      </c>
      <c r="G147" s="58">
        <v>89.5</v>
      </c>
      <c r="H147" s="64">
        <v>0</v>
      </c>
      <c r="I147" s="58">
        <v>89.5</v>
      </c>
      <c r="J147" s="47"/>
      <c r="K147" s="47"/>
      <c r="L147" s="47" t="s">
        <v>401</v>
      </c>
      <c r="M147" s="58" t="s">
        <v>343</v>
      </c>
      <c r="N147" s="48" t="s">
        <v>413</v>
      </c>
      <c r="O147" s="69">
        <v>15</v>
      </c>
      <c r="P147" s="69">
        <v>28</v>
      </c>
      <c r="Q147" s="69">
        <v>1.7899999999999999E-2</v>
      </c>
      <c r="R147" s="69">
        <v>1.7899999999999999E-2</v>
      </c>
      <c r="S147" s="47"/>
      <c r="T147" s="69">
        <v>7.1599999999999997E-2</v>
      </c>
      <c r="U147" s="69">
        <v>7.1599999999999997E-2</v>
      </c>
      <c r="V147" s="47"/>
      <c r="W147" s="69" t="s">
        <v>306</v>
      </c>
      <c r="X147" s="62" t="s">
        <v>391</v>
      </c>
      <c r="Y147" s="69" t="s">
        <v>306</v>
      </c>
      <c r="Z147" s="62" t="s">
        <v>391</v>
      </c>
      <c r="AA147" s="47"/>
      <c r="AB147" s="47"/>
      <c r="AC147" s="47"/>
      <c r="AD147" s="87" t="s">
        <v>299</v>
      </c>
      <c r="AE147" s="87" t="s">
        <v>299</v>
      </c>
      <c r="AF147" s="87" t="s">
        <v>299</v>
      </c>
      <c r="AG147" s="87" t="s">
        <v>299</v>
      </c>
      <c r="AH147" s="87" t="s">
        <v>299</v>
      </c>
      <c r="AI147" s="87" t="s">
        <v>299</v>
      </c>
      <c r="AJ147" s="87" t="s">
        <v>299</v>
      </c>
      <c r="AK147" s="87" t="s">
        <v>299</v>
      </c>
      <c r="AL147" s="87" t="s">
        <v>299</v>
      </c>
      <c r="AM147" s="87" t="s">
        <v>299</v>
      </c>
      <c r="AN147" s="87"/>
      <c r="AO147" s="47"/>
    </row>
    <row r="148" spans="1:41" ht="57" customHeight="1">
      <c r="A148" s="69">
        <v>2</v>
      </c>
      <c r="B148" s="58" t="s">
        <v>303</v>
      </c>
      <c r="C148" s="58" t="s">
        <v>230</v>
      </c>
      <c r="D148" s="69" t="s">
        <v>278</v>
      </c>
      <c r="E148" s="69" t="s">
        <v>270</v>
      </c>
      <c r="F148" s="58" t="s">
        <v>304</v>
      </c>
      <c r="G148" s="58">
        <v>39.6</v>
      </c>
      <c r="H148" s="64">
        <v>0</v>
      </c>
      <c r="I148" s="58">
        <v>39.6</v>
      </c>
      <c r="J148" s="47"/>
      <c r="K148" s="47"/>
      <c r="L148" s="47" t="s">
        <v>401</v>
      </c>
      <c r="M148" s="58" t="s">
        <v>411</v>
      </c>
      <c r="N148" s="48" t="s">
        <v>412</v>
      </c>
      <c r="O148" s="69">
        <v>15</v>
      </c>
      <c r="P148" s="69">
        <v>12</v>
      </c>
      <c r="Q148" s="69">
        <v>3.3E-3</v>
      </c>
      <c r="R148" s="69">
        <v>3.3E-3</v>
      </c>
      <c r="S148" s="47"/>
      <c r="T148" s="69">
        <v>1.32E-2</v>
      </c>
      <c r="U148" s="69">
        <v>1.32E-2</v>
      </c>
      <c r="V148" s="47"/>
      <c r="W148" s="69" t="s">
        <v>306</v>
      </c>
      <c r="X148" s="62" t="s">
        <v>391</v>
      </c>
      <c r="Y148" s="69" t="s">
        <v>306</v>
      </c>
      <c r="Z148" s="62" t="s">
        <v>391</v>
      </c>
      <c r="AA148" s="47"/>
      <c r="AB148" s="47"/>
      <c r="AC148" s="47"/>
      <c r="AD148" s="87" t="s">
        <v>299</v>
      </c>
      <c r="AE148" s="87" t="s">
        <v>299</v>
      </c>
      <c r="AF148" s="87" t="s">
        <v>299</v>
      </c>
      <c r="AG148" s="87" t="s">
        <v>299</v>
      </c>
      <c r="AH148" s="87" t="s">
        <v>299</v>
      </c>
      <c r="AI148" s="87" t="s">
        <v>299</v>
      </c>
      <c r="AJ148" s="87" t="s">
        <v>299</v>
      </c>
      <c r="AK148" s="87" t="s">
        <v>299</v>
      </c>
      <c r="AL148" s="87" t="s">
        <v>299</v>
      </c>
      <c r="AM148" s="87" t="s">
        <v>299</v>
      </c>
      <c r="AN148" s="87"/>
      <c r="AO148" s="47"/>
    </row>
    <row r="149" spans="1:41" ht="39" customHeight="1">
      <c r="A149" s="50"/>
      <c r="B149" s="66" t="s">
        <v>173</v>
      </c>
      <c r="C149" s="80"/>
      <c r="D149" s="80"/>
      <c r="E149" s="81"/>
      <c r="F149" s="61"/>
      <c r="G149" s="49">
        <v>42</v>
      </c>
      <c r="H149" s="56">
        <v>0</v>
      </c>
      <c r="I149" s="56">
        <v>42</v>
      </c>
      <c r="J149" s="47"/>
      <c r="K149" s="47"/>
      <c r="L149" s="47"/>
      <c r="M149" s="47"/>
      <c r="N149" s="48"/>
      <c r="O149" s="47"/>
      <c r="P149" s="47"/>
      <c r="Q149" s="47"/>
      <c r="R149" s="47"/>
      <c r="S149" s="47"/>
      <c r="T149" s="47"/>
      <c r="U149" s="47"/>
      <c r="V149" s="47"/>
      <c r="W149" s="62"/>
      <c r="X149" s="62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</row>
    <row r="150" spans="1:41" ht="105.75" customHeight="1">
      <c r="A150" s="69">
        <v>1</v>
      </c>
      <c r="B150" s="58" t="s">
        <v>466</v>
      </c>
      <c r="C150" s="58" t="s">
        <v>230</v>
      </c>
      <c r="D150" s="82" t="s">
        <v>278</v>
      </c>
      <c r="E150" s="69" t="s">
        <v>270</v>
      </c>
      <c r="F150" s="58" t="s">
        <v>467</v>
      </c>
      <c r="G150" s="64">
        <v>42</v>
      </c>
      <c r="H150" s="64">
        <v>0</v>
      </c>
      <c r="I150" s="64">
        <v>42</v>
      </c>
      <c r="J150" s="47"/>
      <c r="K150" s="47"/>
      <c r="L150" s="47" t="s">
        <v>401</v>
      </c>
      <c r="M150" s="83" t="s">
        <v>388</v>
      </c>
      <c r="N150" s="88" t="s">
        <v>410</v>
      </c>
      <c r="O150" s="69">
        <v>15</v>
      </c>
      <c r="P150" s="69">
        <v>28</v>
      </c>
      <c r="Q150" s="47">
        <v>1.4E-2</v>
      </c>
      <c r="R150" s="69">
        <v>1.4E-2</v>
      </c>
      <c r="S150" s="47"/>
      <c r="T150" s="69">
        <v>5.6000000000000001E-2</v>
      </c>
      <c r="U150" s="69">
        <v>5.6000000000000001E-2</v>
      </c>
      <c r="V150" s="47"/>
      <c r="W150" s="69" t="s">
        <v>273</v>
      </c>
      <c r="X150" s="62" t="s">
        <v>302</v>
      </c>
      <c r="Y150" s="69" t="s">
        <v>273</v>
      </c>
      <c r="Z150" s="47" t="s">
        <v>277</v>
      </c>
      <c r="AA150" s="47"/>
      <c r="AB150" s="47"/>
      <c r="AC150" s="47"/>
      <c r="AD150" s="87" t="s">
        <v>299</v>
      </c>
      <c r="AE150" s="87" t="s">
        <v>299</v>
      </c>
      <c r="AF150" s="87" t="s">
        <v>299</v>
      </c>
      <c r="AG150" s="87" t="s">
        <v>299</v>
      </c>
      <c r="AH150" s="87" t="s">
        <v>299</v>
      </c>
      <c r="AI150" s="87" t="s">
        <v>299</v>
      </c>
      <c r="AJ150" s="87" t="s">
        <v>299</v>
      </c>
      <c r="AK150" s="87" t="s">
        <v>299</v>
      </c>
      <c r="AL150" s="87" t="s">
        <v>299</v>
      </c>
      <c r="AM150" s="87" t="s">
        <v>299</v>
      </c>
      <c r="AN150" s="47"/>
      <c r="AO150" s="47"/>
    </row>
    <row r="151" spans="1:41" ht="39" customHeight="1">
      <c r="A151" s="50"/>
      <c r="B151" s="142" t="s">
        <v>174</v>
      </c>
      <c r="C151" s="143"/>
      <c r="D151" s="143"/>
      <c r="E151" s="144"/>
      <c r="F151" s="61"/>
      <c r="G151" s="70"/>
      <c r="H151" s="47"/>
      <c r="I151" s="47"/>
      <c r="J151" s="47"/>
      <c r="K151" s="47"/>
      <c r="L151" s="47"/>
      <c r="M151" s="47"/>
      <c r="N151" s="48"/>
      <c r="O151" s="47"/>
      <c r="P151" s="47"/>
      <c r="Q151" s="47"/>
      <c r="R151" s="47"/>
      <c r="S151" s="47"/>
      <c r="T151" s="47"/>
      <c r="U151" s="47"/>
      <c r="V151" s="47"/>
      <c r="W151" s="62"/>
      <c r="X151" s="62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</row>
    <row r="152" spans="1:41" ht="39" customHeight="1">
      <c r="A152" s="50"/>
      <c r="B152" s="60" t="s">
        <v>116</v>
      </c>
      <c r="C152" s="63"/>
      <c r="D152" s="63"/>
      <c r="E152" s="63"/>
      <c r="F152" s="61"/>
      <c r="G152" s="70"/>
      <c r="H152" s="47"/>
      <c r="I152" s="47"/>
      <c r="J152" s="47"/>
      <c r="K152" s="47"/>
      <c r="L152" s="47"/>
      <c r="M152" s="47"/>
      <c r="N152" s="48"/>
      <c r="O152" s="47"/>
      <c r="P152" s="47"/>
      <c r="Q152" s="47"/>
      <c r="R152" s="47"/>
      <c r="S152" s="47"/>
      <c r="T152" s="47"/>
      <c r="U152" s="47"/>
      <c r="V152" s="47"/>
      <c r="W152" s="62"/>
      <c r="X152" s="62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</row>
    <row r="153" spans="1:41" ht="39" customHeight="1">
      <c r="A153" s="50"/>
      <c r="B153" s="142" t="s">
        <v>175</v>
      </c>
      <c r="C153" s="143"/>
      <c r="D153" s="143"/>
      <c r="E153" s="144"/>
      <c r="F153" s="61"/>
      <c r="G153" s="70"/>
      <c r="H153" s="47"/>
      <c r="I153" s="47"/>
      <c r="J153" s="47"/>
      <c r="K153" s="47"/>
      <c r="L153" s="47"/>
      <c r="M153" s="47"/>
      <c r="N153" s="48"/>
      <c r="O153" s="47"/>
      <c r="P153" s="47"/>
      <c r="Q153" s="47"/>
      <c r="R153" s="47"/>
      <c r="S153" s="47"/>
      <c r="T153" s="47"/>
      <c r="U153" s="47"/>
      <c r="V153" s="47"/>
      <c r="W153" s="62"/>
      <c r="X153" s="62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</row>
    <row r="154" spans="1:41" ht="39" customHeight="1">
      <c r="A154" s="50"/>
      <c r="B154" s="60" t="s">
        <v>116</v>
      </c>
      <c r="C154" s="63"/>
      <c r="D154" s="63"/>
      <c r="E154" s="63"/>
      <c r="F154" s="61"/>
      <c r="G154" s="70"/>
      <c r="H154" s="47"/>
      <c r="I154" s="47"/>
      <c r="J154" s="47"/>
      <c r="K154" s="47"/>
      <c r="L154" s="47"/>
      <c r="M154" s="47"/>
      <c r="N154" s="48"/>
      <c r="O154" s="47"/>
      <c r="P154" s="47"/>
      <c r="Q154" s="47"/>
      <c r="R154" s="47"/>
      <c r="S154" s="47"/>
      <c r="T154" s="47"/>
      <c r="U154" s="47"/>
      <c r="V154" s="47"/>
      <c r="W154" s="62"/>
      <c r="X154" s="62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</row>
    <row r="155" spans="1:41" ht="39" customHeight="1">
      <c r="A155" s="50"/>
      <c r="B155" s="145" t="s">
        <v>176</v>
      </c>
      <c r="C155" s="146"/>
      <c r="D155" s="146"/>
      <c r="E155" s="147"/>
      <c r="F155" s="61"/>
      <c r="G155" s="49">
        <v>34</v>
      </c>
      <c r="H155" s="56">
        <v>34</v>
      </c>
      <c r="I155" s="56">
        <v>0</v>
      </c>
      <c r="J155" s="47"/>
      <c r="K155" s="47"/>
      <c r="L155" s="47"/>
      <c r="M155" s="47"/>
      <c r="N155" s="48"/>
      <c r="O155" s="47"/>
      <c r="P155" s="47"/>
      <c r="Q155" s="47"/>
      <c r="R155" s="47"/>
      <c r="S155" s="47"/>
      <c r="T155" s="47"/>
      <c r="U155" s="47"/>
      <c r="V155" s="47"/>
      <c r="W155" s="62"/>
      <c r="X155" s="62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</row>
    <row r="156" spans="1:41" ht="57" customHeight="1">
      <c r="A156" s="69">
        <v>1</v>
      </c>
      <c r="B156" s="69" t="s">
        <v>315</v>
      </c>
      <c r="C156" s="69" t="s">
        <v>230</v>
      </c>
      <c r="D156" s="69" t="s">
        <v>278</v>
      </c>
      <c r="E156" s="69" t="s">
        <v>270</v>
      </c>
      <c r="F156" s="69" t="s">
        <v>468</v>
      </c>
      <c r="G156" s="69">
        <v>34</v>
      </c>
      <c r="H156" s="69">
        <v>34</v>
      </c>
      <c r="I156" s="69">
        <v>0</v>
      </c>
      <c r="J156" s="47"/>
      <c r="K156" s="47"/>
      <c r="L156" s="47" t="s">
        <v>399</v>
      </c>
      <c r="M156" s="69" t="s">
        <v>386</v>
      </c>
      <c r="N156" s="48" t="s">
        <v>387</v>
      </c>
      <c r="O156" s="69">
        <v>3</v>
      </c>
      <c r="P156" s="69">
        <v>2</v>
      </c>
      <c r="Q156" s="47">
        <v>2</v>
      </c>
      <c r="R156" s="69">
        <v>3.15E-2</v>
      </c>
      <c r="S156" s="69">
        <v>1.9684999999999999</v>
      </c>
      <c r="T156" s="47">
        <v>1.9684999999999999</v>
      </c>
      <c r="U156" s="69">
        <v>0.1321</v>
      </c>
      <c r="V156" s="69">
        <v>1.8364</v>
      </c>
      <c r="W156" s="69" t="s">
        <v>316</v>
      </c>
      <c r="X156" s="47" t="s">
        <v>390</v>
      </c>
      <c r="Y156" s="69" t="s">
        <v>316</v>
      </c>
      <c r="Z156" s="47" t="s">
        <v>390</v>
      </c>
      <c r="AA156" s="47"/>
      <c r="AB156" s="47"/>
      <c r="AC156" s="47"/>
      <c r="AD156" s="87" t="s">
        <v>299</v>
      </c>
      <c r="AE156" s="87" t="s">
        <v>299</v>
      </c>
      <c r="AF156" s="87" t="s">
        <v>299</v>
      </c>
      <c r="AG156" s="87" t="s">
        <v>299</v>
      </c>
      <c r="AH156" s="87" t="s">
        <v>299</v>
      </c>
      <c r="AI156" s="87" t="s">
        <v>299</v>
      </c>
      <c r="AJ156" s="87" t="s">
        <v>299</v>
      </c>
      <c r="AK156" s="87" t="s">
        <v>299</v>
      </c>
      <c r="AL156" s="87" t="s">
        <v>299</v>
      </c>
      <c r="AM156" s="87" t="s">
        <v>299</v>
      </c>
      <c r="AN156" s="47"/>
      <c r="AO156" s="47"/>
    </row>
  </sheetData>
  <mergeCells count="89">
    <mergeCell ref="A1:B1"/>
    <mergeCell ref="A2:AO2"/>
    <mergeCell ref="A3:A5"/>
    <mergeCell ref="B3:B5"/>
    <mergeCell ref="C3:C5"/>
    <mergeCell ref="D3:D5"/>
    <mergeCell ref="E3:E5"/>
    <mergeCell ref="F3:F5"/>
    <mergeCell ref="G3:K3"/>
    <mergeCell ref="L3:L5"/>
    <mergeCell ref="AA3:AA4"/>
    <mergeCell ref="AB3:AB4"/>
    <mergeCell ref="AC3:AO3"/>
    <mergeCell ref="N4:N5"/>
    <mergeCell ref="O4:P4"/>
    <mergeCell ref="Q4:S4"/>
    <mergeCell ref="Y3:Z3"/>
    <mergeCell ref="B13:E13"/>
    <mergeCell ref="G4:G5"/>
    <mergeCell ref="H4:H5"/>
    <mergeCell ref="I4:I5"/>
    <mergeCell ref="J4:J5"/>
    <mergeCell ref="A6:F6"/>
    <mergeCell ref="B7:E7"/>
    <mergeCell ref="B8:E8"/>
    <mergeCell ref="B9:E9"/>
    <mergeCell ref="B11:E11"/>
    <mergeCell ref="T4:V4"/>
    <mergeCell ref="K4:K5"/>
    <mergeCell ref="M4:M5"/>
    <mergeCell ref="M3:V3"/>
    <mergeCell ref="W3:X3"/>
    <mergeCell ref="B37:E37"/>
    <mergeCell ref="B15:E15"/>
    <mergeCell ref="B17:E17"/>
    <mergeCell ref="B19:E19"/>
    <mergeCell ref="B21:E21"/>
    <mergeCell ref="B23:E23"/>
    <mergeCell ref="B25:E25"/>
    <mergeCell ref="B27:E27"/>
    <mergeCell ref="B29:E29"/>
    <mergeCell ref="B31:E31"/>
    <mergeCell ref="B33:E33"/>
    <mergeCell ref="B35:E35"/>
    <mergeCell ref="B67:E67"/>
    <mergeCell ref="B38:E38"/>
    <mergeCell ref="B41:E41"/>
    <mergeCell ref="B45:E45"/>
    <mergeCell ref="B48:E48"/>
    <mergeCell ref="B50:E50"/>
    <mergeCell ref="B52:E52"/>
    <mergeCell ref="B56:E56"/>
    <mergeCell ref="B59:E59"/>
    <mergeCell ref="B61:E61"/>
    <mergeCell ref="B63:E63"/>
    <mergeCell ref="B65:E65"/>
    <mergeCell ref="B103:E103"/>
    <mergeCell ref="B69:E69"/>
    <mergeCell ref="B71:E71"/>
    <mergeCell ref="B73:E73"/>
    <mergeCell ref="B76:E76"/>
    <mergeCell ref="B78:E78"/>
    <mergeCell ref="B80:E80"/>
    <mergeCell ref="B81:E81"/>
    <mergeCell ref="B83:E83"/>
    <mergeCell ref="B86:E86"/>
    <mergeCell ref="B88:E88"/>
    <mergeCell ref="B89:E89"/>
    <mergeCell ref="B132:E132"/>
    <mergeCell ref="B109:E109"/>
    <mergeCell ref="B111:E111"/>
    <mergeCell ref="B113:E113"/>
    <mergeCell ref="B115:E115"/>
    <mergeCell ref="B118:E118"/>
    <mergeCell ref="B120:E120"/>
    <mergeCell ref="B122:E122"/>
    <mergeCell ref="B124:E124"/>
    <mergeCell ref="B126:E126"/>
    <mergeCell ref="B128:E128"/>
    <mergeCell ref="B130:E130"/>
    <mergeCell ref="B151:E151"/>
    <mergeCell ref="B153:E153"/>
    <mergeCell ref="B155:E155"/>
    <mergeCell ref="B134:E134"/>
    <mergeCell ref="B136:E136"/>
    <mergeCell ref="B138:E138"/>
    <mergeCell ref="B139:E139"/>
    <mergeCell ref="B140:E140"/>
    <mergeCell ref="B142:E142"/>
  </mergeCells>
  <phoneticPr fontId="10" type="noConversion"/>
  <printOptions horizontalCentered="1"/>
  <pageMargins left="0.25" right="0.25" top="0.78740157480314998" bottom="0.78740157480314998" header="0.511811023622047" footer="0.55118110236220497"/>
  <pageSetup paperSize="9" scale="38" fitToHeight="0" orientation="landscape" useFirstPageNumber="1" r:id="rId1"/>
  <headerFooter>
    <oddFooter>&amp;C&amp;14-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zoomScale="130" zoomScaleNormal="130" workbookViewId="0">
      <selection activeCell="A2" sqref="A2:V2"/>
    </sheetView>
  </sheetViews>
  <sheetFormatPr defaultColWidth="9" defaultRowHeight="13.5"/>
  <cols>
    <col min="1" max="1" width="11.125" style="18" customWidth="1"/>
    <col min="2" max="4" width="9" style="18"/>
    <col min="5" max="5" width="8.375" style="18" customWidth="1"/>
    <col min="6" max="10" width="8.25" style="18" customWidth="1"/>
    <col min="11" max="11" width="9" style="18"/>
    <col min="12" max="13" width="7.25" style="18" customWidth="1"/>
    <col min="14" max="14" width="6.125" style="18" customWidth="1"/>
    <col min="15" max="15" width="6.75" style="18" customWidth="1"/>
    <col min="16" max="16" width="6.625" style="18" customWidth="1"/>
    <col min="17" max="19" width="6.75" style="18" customWidth="1"/>
    <col min="20" max="20" width="7.25" style="18" customWidth="1"/>
    <col min="21" max="21" width="7" style="18" customWidth="1"/>
    <col min="22" max="22" width="8" style="18" customWidth="1"/>
    <col min="23" max="16384" width="9" style="18"/>
  </cols>
  <sheetData>
    <row r="1" spans="1:22" ht="14.25">
      <c r="A1" s="26" t="s">
        <v>216</v>
      </c>
    </row>
    <row r="2" spans="1:22" ht="36" customHeight="1">
      <c r="A2" s="177" t="s">
        <v>177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ht="19.5" customHeight="1">
      <c r="A3" s="178" t="s">
        <v>229</v>
      </c>
      <c r="B3" s="178"/>
      <c r="C3" s="178"/>
      <c r="D3" s="178"/>
      <c r="E3" s="178"/>
      <c r="T3" s="178" t="s">
        <v>178</v>
      </c>
      <c r="U3" s="178"/>
      <c r="V3" s="178"/>
    </row>
    <row r="4" spans="1:22" ht="54" customHeight="1">
      <c r="A4" s="179" t="s">
        <v>179</v>
      </c>
      <c r="B4" s="180" t="s">
        <v>180</v>
      </c>
      <c r="C4" s="180"/>
      <c r="D4" s="180"/>
      <c r="E4" s="181" t="s">
        <v>181</v>
      </c>
      <c r="F4" s="181"/>
      <c r="G4" s="181"/>
      <c r="H4" s="181"/>
      <c r="I4" s="181"/>
      <c r="J4" s="181"/>
      <c r="K4" s="181"/>
      <c r="L4" s="181"/>
      <c r="M4" s="181"/>
      <c r="N4" s="180" t="s">
        <v>217</v>
      </c>
      <c r="O4" s="180"/>
      <c r="P4" s="181" t="s">
        <v>182</v>
      </c>
      <c r="Q4" s="181"/>
      <c r="R4" s="182" t="s">
        <v>183</v>
      </c>
      <c r="S4" s="183"/>
      <c r="T4" s="174" t="s">
        <v>184</v>
      </c>
      <c r="U4" s="174" t="s">
        <v>185</v>
      </c>
      <c r="V4" s="181" t="s">
        <v>80</v>
      </c>
    </row>
    <row r="5" spans="1:22" ht="60.75" customHeight="1">
      <c r="A5" s="179"/>
      <c r="B5" s="180"/>
      <c r="C5" s="180"/>
      <c r="D5" s="180"/>
      <c r="E5" s="176" t="s">
        <v>186</v>
      </c>
      <c r="F5" s="176"/>
      <c r="G5" s="176"/>
      <c r="H5" s="176"/>
      <c r="I5" s="176"/>
      <c r="J5" s="176"/>
      <c r="K5" s="176"/>
      <c r="L5" s="176" t="s">
        <v>187</v>
      </c>
      <c r="M5" s="176" t="s">
        <v>188</v>
      </c>
      <c r="N5" s="174" t="s">
        <v>6</v>
      </c>
      <c r="O5" s="174" t="s">
        <v>185</v>
      </c>
      <c r="P5" s="174" t="s">
        <v>6</v>
      </c>
      <c r="Q5" s="174" t="s">
        <v>185</v>
      </c>
      <c r="R5" s="174" t="s">
        <v>6</v>
      </c>
      <c r="S5" s="174" t="s">
        <v>185</v>
      </c>
      <c r="T5" s="175"/>
      <c r="U5" s="175"/>
      <c r="V5" s="181"/>
    </row>
    <row r="6" spans="1:22" ht="66" customHeight="1">
      <c r="A6" s="179"/>
      <c r="B6" s="19" t="s">
        <v>106</v>
      </c>
      <c r="C6" s="19" t="s">
        <v>189</v>
      </c>
      <c r="D6" s="19" t="s">
        <v>190</v>
      </c>
      <c r="E6" s="20" t="s">
        <v>191</v>
      </c>
      <c r="F6" s="20" t="s">
        <v>192</v>
      </c>
      <c r="G6" s="20" t="s">
        <v>185</v>
      </c>
      <c r="H6" s="21" t="s">
        <v>189</v>
      </c>
      <c r="I6" s="20" t="s">
        <v>185</v>
      </c>
      <c r="J6" s="21" t="s">
        <v>190</v>
      </c>
      <c r="K6" s="20" t="s">
        <v>185</v>
      </c>
      <c r="L6" s="176"/>
      <c r="M6" s="176"/>
      <c r="N6" s="175"/>
      <c r="O6" s="175"/>
      <c r="P6" s="175"/>
      <c r="Q6" s="175"/>
      <c r="R6" s="175"/>
      <c r="S6" s="175"/>
      <c r="T6" s="184" t="s">
        <v>193</v>
      </c>
      <c r="U6" s="185"/>
      <c r="V6" s="22" t="s">
        <v>194</v>
      </c>
    </row>
    <row r="7" spans="1:22" ht="48.75" customHeight="1">
      <c r="A7" s="179"/>
      <c r="B7" s="23" t="s">
        <v>195</v>
      </c>
      <c r="C7" s="23" t="s">
        <v>196</v>
      </c>
      <c r="D7" s="23" t="s">
        <v>197</v>
      </c>
      <c r="E7" s="24" t="s">
        <v>218</v>
      </c>
      <c r="F7" s="23" t="s">
        <v>198</v>
      </c>
      <c r="G7" s="23" t="s">
        <v>199</v>
      </c>
      <c r="H7" s="23" t="s">
        <v>200</v>
      </c>
      <c r="I7" s="23" t="s">
        <v>201</v>
      </c>
      <c r="J7" s="23" t="s">
        <v>202</v>
      </c>
      <c r="K7" s="23" t="s">
        <v>203</v>
      </c>
      <c r="L7" s="23" t="s">
        <v>204</v>
      </c>
      <c r="M7" s="23" t="s">
        <v>205</v>
      </c>
      <c r="N7" s="23" t="s">
        <v>206</v>
      </c>
      <c r="O7" s="23" t="s">
        <v>207</v>
      </c>
      <c r="P7" s="23" t="s">
        <v>208</v>
      </c>
      <c r="Q7" s="23" t="s">
        <v>209</v>
      </c>
      <c r="R7" s="23" t="s">
        <v>210</v>
      </c>
      <c r="S7" s="23" t="s">
        <v>211</v>
      </c>
      <c r="T7" s="23" t="s">
        <v>212</v>
      </c>
      <c r="U7" s="23" t="s">
        <v>213</v>
      </c>
      <c r="V7" s="22" t="s">
        <v>214</v>
      </c>
    </row>
    <row r="8" spans="1:22" ht="112.5" customHeight="1">
      <c r="A8" s="25" t="s">
        <v>228</v>
      </c>
      <c r="B8" s="40">
        <v>10213</v>
      </c>
      <c r="C8" s="40">
        <v>8347</v>
      </c>
      <c r="D8" s="40">
        <v>1866</v>
      </c>
      <c r="E8" s="25" t="s">
        <v>471</v>
      </c>
      <c r="F8" s="40">
        <v>8934</v>
      </c>
      <c r="G8" s="96">
        <v>0.87480000000000002</v>
      </c>
      <c r="H8" s="40">
        <v>7341</v>
      </c>
      <c r="I8" s="25" t="s">
        <v>469</v>
      </c>
      <c r="J8" s="40">
        <v>1593</v>
      </c>
      <c r="K8" s="25" t="s">
        <v>470</v>
      </c>
      <c r="L8" s="40">
        <v>0</v>
      </c>
      <c r="M8" s="40">
        <v>0</v>
      </c>
      <c r="N8" s="25" t="s">
        <v>472</v>
      </c>
      <c r="O8" s="25" t="s">
        <v>473</v>
      </c>
      <c r="P8" s="25" t="s">
        <v>476</v>
      </c>
      <c r="Q8" s="25" t="s">
        <v>477</v>
      </c>
      <c r="R8" s="25" t="s">
        <v>474</v>
      </c>
      <c r="S8" s="25" t="s">
        <v>475</v>
      </c>
      <c r="T8" s="25" t="s">
        <v>478</v>
      </c>
      <c r="U8" s="25" t="s">
        <v>479</v>
      </c>
      <c r="V8" s="97" t="s">
        <v>480</v>
      </c>
    </row>
  </sheetData>
  <mergeCells count="22">
    <mergeCell ref="A2:V2"/>
    <mergeCell ref="A3:E3"/>
    <mergeCell ref="T3:V3"/>
    <mergeCell ref="A4:A7"/>
    <mergeCell ref="B4:D5"/>
    <mergeCell ref="E4:M4"/>
    <mergeCell ref="N4:O4"/>
    <mergeCell ref="P4:Q4"/>
    <mergeCell ref="R4:S4"/>
    <mergeCell ref="T4:T5"/>
    <mergeCell ref="S5:S6"/>
    <mergeCell ref="T6:U6"/>
    <mergeCell ref="U4:U5"/>
    <mergeCell ref="V4:V5"/>
    <mergeCell ref="E5:K5"/>
    <mergeCell ref="L5:L6"/>
    <mergeCell ref="R5:R6"/>
    <mergeCell ref="M5:M6"/>
    <mergeCell ref="N5:N6"/>
    <mergeCell ref="O5:O6"/>
    <mergeCell ref="P5:P6"/>
    <mergeCell ref="Q5:Q6"/>
  </mergeCells>
  <phoneticPr fontId="10" type="noConversion"/>
  <pageMargins left="0.69930555555555596" right="0.69930555555555596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附件1</vt:lpstr>
      <vt:lpstr>附件2</vt:lpstr>
      <vt:lpstr>附件3</vt:lpstr>
      <vt:lpstr>附件1!Print_Area</vt:lpstr>
      <vt:lpstr>附件2!Print_Area</vt:lpstr>
      <vt:lpstr>附件1!Print_Titles</vt:lpstr>
      <vt:lpstr>附件2!Print_Titles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2022-03-07T01:42:14Z</cp:lastPrinted>
  <dcterms:created xsi:type="dcterms:W3CDTF">2016-07-11T03:13:00Z</dcterms:created>
  <dcterms:modified xsi:type="dcterms:W3CDTF">2023-03-13T01:51:33Z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14</vt:lpwstr>
  </property>
  <property fmtid="{D5CDD505-2E9C-101B-9397-08002B2CF9AE}" pid="4" name="ICV">
    <vt:lpwstr>72FF04BB2AE44102981A85ED828C607A</vt:lpwstr>
  </property>
</Properties>
</file>